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00" windowHeight="6540" tabRatio="599" activeTab="3"/>
  </bookViews>
  <sheets>
    <sheet name="Fond odměn" sheetId="1" r:id="rId1"/>
    <sheet name="FKSP" sheetId="2" r:id="rId2"/>
    <sheet name="Rez. fond" sheetId="3" r:id="rId3"/>
    <sheet name="Invest.fond - PO ostatní " sheetId="4" r:id="rId4"/>
    <sheet name="Příloha k tab.č.4" sheetId="5" r:id="rId5"/>
    <sheet name="Účel.neinv.prostř. HMP" sheetId="6" r:id="rId6"/>
    <sheet name="Účel.neinv.prostř. SR" sheetId="7" r:id="rId7"/>
    <sheet name="Invest.prostř. HMP" sheetId="8" r:id="rId8"/>
    <sheet name="Invest.prostř. SR " sheetId="9" r:id="rId9"/>
    <sheet name="Proj.JPD,OPPA,OPPK,No - IV" sheetId="10" r:id="rId10"/>
    <sheet name="Proj. JPD,OPPA, OPPK,No -NIV" sheetId="11" r:id="rId11"/>
    <sheet name="Leasing" sheetId="12" r:id="rId12"/>
    <sheet name="Mzdy - PO" sheetId="13" r:id="rId13"/>
    <sheet name="Stát.majetek" sheetId="14" r:id="rId14"/>
    <sheet name="FKSP - Palata" sheetId="15" r:id="rId15"/>
  </sheets>
  <definedNames/>
  <calcPr fullCalcOnLoad="1"/>
</workbook>
</file>

<file path=xl/sharedStrings.xml><?xml version="1.0" encoding="utf-8"?>
<sst xmlns="http://schemas.openxmlformats.org/spreadsheetml/2006/main" count="499" uniqueCount="290">
  <si>
    <t>Organizace:</t>
  </si>
  <si>
    <t xml:space="preserve">     Tabulka č. 1</t>
  </si>
  <si>
    <t xml:space="preserve">                          Finanční vypořádání  za rok 2002 - FOND ODMĚN </t>
  </si>
  <si>
    <t>1.</t>
  </si>
  <si>
    <t>2.</t>
  </si>
  <si>
    <t>3.</t>
  </si>
  <si>
    <t>4.</t>
  </si>
  <si>
    <t>5.</t>
  </si>
  <si>
    <t>6.</t>
  </si>
  <si>
    <t xml:space="preserve">Návrh na příděl do fondu odměn </t>
  </si>
  <si>
    <t>7.</t>
  </si>
  <si>
    <t>Telefon:</t>
  </si>
  <si>
    <t>Dne:</t>
  </si>
  <si>
    <t xml:space="preserve"> </t>
  </si>
  <si>
    <t xml:space="preserve">Tabulka č. 2 </t>
  </si>
  <si>
    <t>I.</t>
  </si>
  <si>
    <t>1) Roční objem nákladů zúčtovaných na platy a náhrady platů,</t>
  </si>
  <si>
    <t xml:space="preserve">     a) v hlavní činnosti</t>
  </si>
  <si>
    <t xml:space="preserve">     b) v doplňkové činnosti</t>
  </si>
  <si>
    <t xml:space="preserve">     a) z hlavní činnosti</t>
  </si>
  <si>
    <t xml:space="preserve">     b) z doplňkové činnosti</t>
  </si>
  <si>
    <t xml:space="preserve">    z toho:     a) z hlavní činnosti</t>
  </si>
  <si>
    <t xml:space="preserve">                   b) z doplňkové činnosti</t>
  </si>
  <si>
    <t>4) Doplatek +</t>
  </si>
  <si>
    <t xml:space="preserve">    a) z hlavní činnosti</t>
  </si>
  <si>
    <t xml:space="preserve">    b) z doplňkové činnosti</t>
  </si>
  <si>
    <t xml:space="preserve">II. </t>
  </si>
  <si>
    <t>Finanční vypořádání FKSP</t>
  </si>
  <si>
    <t>b) + Doplatek</t>
  </si>
  <si>
    <t>c) + Doplatek</t>
  </si>
  <si>
    <t>Vypracoval/a:                      Podpis:                 Telefon:                                 Dne:</t>
  </si>
  <si>
    <t xml:space="preserve">            Tabulka č. 3</t>
  </si>
  <si>
    <t xml:space="preserve">                     </t>
  </si>
  <si>
    <t>vč. převodu do invest. fondu) - schváleno usnesením RHMP č. …….</t>
  </si>
  <si>
    <t>II.</t>
  </si>
  <si>
    <t>Vypracoval/a:                       Podpis:                       Telefon:                       Dne:</t>
  </si>
  <si>
    <t>Tabulka č. 4</t>
  </si>
  <si>
    <t>z toho:  přijaté dary</t>
  </si>
  <si>
    <t>Převedené prostředky z rezervního fondu</t>
  </si>
  <si>
    <t>8.</t>
  </si>
  <si>
    <t>9.</t>
  </si>
  <si>
    <t xml:space="preserve">z toho jmenovitě                                                             </t>
  </si>
  <si>
    <t xml:space="preserve">                       v Kč                     v Kč                  vlastní zdroje (usn.RHMP)       invest. transfer</t>
  </si>
  <si>
    <t>10.</t>
  </si>
  <si>
    <t>Tabulka č. 5a</t>
  </si>
  <si>
    <t>Poř.</t>
  </si>
  <si>
    <t>Usn.RHMP</t>
  </si>
  <si>
    <t>Schv. rozp.</t>
  </si>
  <si>
    <t>Uprav.rozp.</t>
  </si>
  <si>
    <t>Skutečnost</t>
  </si>
  <si>
    <t>číslo</t>
  </si>
  <si>
    <t>ÚZ</t>
  </si>
  <si>
    <t>příp. ZHMP</t>
  </si>
  <si>
    <t>Účel</t>
  </si>
  <si>
    <t>Úprava</t>
  </si>
  <si>
    <t>celkem</t>
  </si>
  <si>
    <t>Rozdíl</t>
  </si>
  <si>
    <t>Poznámka</t>
  </si>
  <si>
    <t>č.</t>
  </si>
  <si>
    <t>v tis. Kč</t>
  </si>
  <si>
    <t>v Kč</t>
  </si>
  <si>
    <t xml:space="preserve">Vypracoval/a:                         </t>
  </si>
  <si>
    <t>Podpis:</t>
  </si>
  <si>
    <t>Tabulka č. 5b</t>
  </si>
  <si>
    <t>Vypracoval/a:</t>
  </si>
  <si>
    <t>Podpis ředitele:</t>
  </si>
  <si>
    <t>Číslo akce</t>
  </si>
  <si>
    <t>Název akce</t>
  </si>
  <si>
    <t>Účel. znak</t>
  </si>
  <si>
    <t>Tabulka č. 7a</t>
  </si>
  <si>
    <t>Číslo</t>
  </si>
  <si>
    <t>Účel.znak</t>
  </si>
  <si>
    <t>akce</t>
  </si>
  <si>
    <t xml:space="preserve">telefon: </t>
  </si>
  <si>
    <t>Tabulka č. 7b</t>
  </si>
  <si>
    <t>Tabulka č. 8</t>
  </si>
  <si>
    <t>Přehled o předmětech pořízených na leasing</t>
  </si>
  <si>
    <t>Předmět -</t>
  </si>
  <si>
    <t>Nákup se</t>
  </si>
  <si>
    <t xml:space="preserve">Cena </t>
  </si>
  <si>
    <t>Roční</t>
  </si>
  <si>
    <t>K 31. 12.</t>
  </si>
  <si>
    <t xml:space="preserve">                 Zbývá  do roku</t>
  </si>
  <si>
    <t>označení</t>
  </si>
  <si>
    <t>uskutečnil</t>
  </si>
  <si>
    <t>splátky</t>
  </si>
  <si>
    <t>(Usn.RHMP č. ) */</t>
  </si>
  <si>
    <t xml:space="preserve">  v roce</t>
  </si>
  <si>
    <t>zaplaceno</t>
  </si>
  <si>
    <t>*/  uvést čís.usn.RHMP, kterým byl nákup odsouhlasen ve smyslu § 35 zák. č. 250/2000 Sb.</t>
  </si>
  <si>
    <t>Tabulka č. 9</t>
  </si>
  <si>
    <t>Měrná</t>
  </si>
  <si>
    <t>U k a z a t e l</t>
  </si>
  <si>
    <t xml:space="preserve"> jedn.</t>
  </si>
  <si>
    <t>úspora  -</t>
  </si>
  <si>
    <t>překročení  +</t>
  </si>
  <si>
    <t>Hlavní činnost</t>
  </si>
  <si>
    <t>Počet zaměstnanců</t>
  </si>
  <si>
    <t>přep. os.</t>
  </si>
  <si>
    <t>Prostředky na platy</t>
  </si>
  <si>
    <t>tis. Kč</t>
  </si>
  <si>
    <t>Použití fondu odměn schválené</t>
  </si>
  <si>
    <t>x</t>
  </si>
  <si>
    <t>Tabulka č. 10</t>
  </si>
  <si>
    <t xml:space="preserve">    VYÚČTOVÁNÍ PŘÍJMŮ Z PRODEJE A PRONÁJMU STÁTNÍHO MAJETKU</t>
  </si>
  <si>
    <t xml:space="preserve">                                                  </t>
  </si>
  <si>
    <t xml:space="preserve">1) Pronájmy </t>
  </si>
  <si>
    <t>Příjmy (výnosy )</t>
  </si>
  <si>
    <t>Výdaje (náklady) na údržbu</t>
  </si>
  <si>
    <t>Technické zhodnocení</t>
  </si>
  <si>
    <t>Paušální částky stanovené v rámci nájemného</t>
  </si>
  <si>
    <t>(např. voda, teplo, úklid)</t>
  </si>
  <si>
    <t>Odvod při finančním vypořádání</t>
  </si>
  <si>
    <t>2) Prodeje</t>
  </si>
  <si>
    <t xml:space="preserve">  </t>
  </si>
  <si>
    <t>Příjmy (výnosy)</t>
  </si>
  <si>
    <t>Výdaje (náklady) související s prodejem majetku</t>
  </si>
  <si>
    <t>z toho: nevyčerpané dary</t>
  </si>
  <si>
    <t>Tabulka č. 6a</t>
  </si>
  <si>
    <t>Tabulka č. 6b</t>
  </si>
  <si>
    <t>Investiční transfer</t>
  </si>
  <si>
    <t>Neinvestiční příspěvek</t>
  </si>
  <si>
    <t>Zůstatek</t>
  </si>
  <si>
    <t>Investiční transfer (skutečně převedené investiční prostředky na účet organizace)</t>
  </si>
  <si>
    <r>
      <t xml:space="preserve">       </t>
    </r>
    <r>
      <rPr>
        <b/>
        <sz val="12"/>
        <rFont val="Arial CE"/>
        <family val="2"/>
      </rPr>
      <t>Finanční vypořádání za rok 2009 -</t>
    </r>
    <r>
      <rPr>
        <sz val="12"/>
        <rFont val="Arial CE"/>
        <family val="2"/>
      </rPr>
      <t xml:space="preserve">  </t>
    </r>
    <r>
      <rPr>
        <b/>
        <sz val="12"/>
        <rFont val="Arial CE"/>
        <family val="2"/>
      </rPr>
      <t xml:space="preserve">FOND KULTURNÍCH A SOC. POTŘEB </t>
    </r>
  </si>
  <si>
    <t>z toho: přijaté dary</t>
  </si>
  <si>
    <t xml:space="preserve">                                  Přehled o finančních prostředcích poskytnutých na projekty JPD,  OPP-Adaptabilita, </t>
  </si>
  <si>
    <t>3) Příděl zaúčtovaný do nákladů celkem</t>
  </si>
  <si>
    <t xml:space="preserve">    z hlavní i doplňkové činnosti   - celkem   (viz bod I.3.)</t>
  </si>
  <si>
    <t>Upravený</t>
  </si>
  <si>
    <t>rozpočet</t>
  </si>
  <si>
    <t>Skutečně</t>
  </si>
  <si>
    <t>poskytnuto</t>
  </si>
  <si>
    <t>Vyčerpáno</t>
  </si>
  <si>
    <t>Poskytnuto</t>
  </si>
  <si>
    <t>Ponecháno</t>
  </si>
  <si>
    <t>účet 551</t>
  </si>
  <si>
    <t>Ze skutečnosti</t>
  </si>
  <si>
    <t>vlastní zdroje</t>
  </si>
  <si>
    <t>investiční transfer</t>
  </si>
  <si>
    <t xml:space="preserve">akce č.      </t>
  </si>
  <si>
    <t>k 31.12.2010</t>
  </si>
  <si>
    <t>XXXXX</t>
  </si>
  <si>
    <t>do r. 2010</t>
  </si>
  <si>
    <t>v r. 2010</t>
  </si>
  <si>
    <t xml:space="preserve">Organizace: </t>
  </si>
  <si>
    <t>částku odvodu zadejte se znaménkem mínus!</t>
  </si>
  <si>
    <t>Vypracoval/a:                       Podpis:                              Telefon:                         Dne:</t>
  </si>
  <si>
    <t>Vypracoval/a:                       Podpis:                             Telefon:                         Dne:</t>
  </si>
  <si>
    <t>zde je možné vložit další řádky</t>
  </si>
  <si>
    <t>Celkem</t>
  </si>
  <si>
    <t>zadat se znaménkem -</t>
  </si>
  <si>
    <t>Razítko:</t>
  </si>
  <si>
    <t xml:space="preserve">Dne:                                       </t>
  </si>
  <si>
    <t>kontrolní součet</t>
  </si>
  <si>
    <t xml:space="preserve">Podpis ředitele organizace (razítko): </t>
  </si>
  <si>
    <t xml:space="preserve">Zpracoval/a: </t>
  </si>
  <si>
    <t xml:space="preserve">Telefon: </t>
  </si>
  <si>
    <t xml:space="preserve">Dne: </t>
  </si>
  <si>
    <t>účet 547</t>
  </si>
  <si>
    <t xml:space="preserve">                Finanční vypořádání za rok 2011 - FOND ODMĚN</t>
  </si>
  <si>
    <t>Příděl do fondu odměn z finančního vypořádání roku 2010</t>
  </si>
  <si>
    <t>Stav fondu odměn po finančním vypořádání roku 2011   (ř. 5 + 6)</t>
  </si>
  <si>
    <t>2) Nárok - základní příděl 1 % celkem, z toho:</t>
  </si>
  <si>
    <t xml:space="preserve">      Finanční vypořádání za rok 2011 - FOND KULTURNÍCH A SOC. POTŘEB</t>
  </si>
  <si>
    <t>Vyúčtování základního přídělu za rok 2011</t>
  </si>
  <si>
    <t xml:space="preserve">    skutečnost k 31.12.2011    (bez OON)</t>
  </si>
  <si>
    <t>a) Stav FKSP k 31.12.2010</t>
  </si>
  <si>
    <r>
      <t xml:space="preserve">     - Vratka z finančního vypořádání FKSP za rok 2010 - </t>
    </r>
    <r>
      <rPr>
        <b/>
        <sz val="10"/>
        <rFont val="Arial CE"/>
        <family val="0"/>
      </rPr>
      <t>hlavní činnost</t>
    </r>
  </si>
  <si>
    <r>
      <t xml:space="preserve">     - Vratka z finančního vypořádání FKSP za rok 2010 - </t>
    </r>
    <r>
      <rPr>
        <b/>
        <sz val="10"/>
        <rFont val="Arial CE"/>
        <family val="0"/>
      </rPr>
      <t>doplňková čin.</t>
    </r>
  </si>
  <si>
    <t>d) Základní příděl do FKSP (1 %) - zaúčtovaný do nákladů k 31.12.2011</t>
  </si>
  <si>
    <t xml:space="preserve">g) Čerpáno z FKSP v r. 2011                                                            </t>
  </si>
  <si>
    <t>i) Doplatek základního přídělu za rok 2011 (z hlavní i DČ) - viz bod I.4.    +</t>
  </si>
  <si>
    <t>f) Zdroje FKSP r. 2011  celkem (a+b+c+d+e)</t>
  </si>
  <si>
    <t>h) Zůstatek k 31. 12. 2011   (f - g)</t>
  </si>
  <si>
    <t>j) Stav FKSP po finančním vypořádání r. 2011</t>
  </si>
  <si>
    <t xml:space="preserve">e) Další zdroje FKSP </t>
  </si>
  <si>
    <t>viz § 2, odst. 2 vyhl. č. 114/2002 Sb. ve znění pozdějších předpisů</t>
  </si>
  <si>
    <t>Pozn. (Netisknout!)</t>
  </si>
  <si>
    <r>
      <t xml:space="preserve">         Přehled o zdrojích a použití   </t>
    </r>
    <r>
      <rPr>
        <b/>
        <sz val="12"/>
        <rFont val="Arial CE"/>
        <family val="2"/>
      </rPr>
      <t>REZERVNÍHO FONDU - rok 2011</t>
    </r>
  </si>
  <si>
    <t xml:space="preserve"> - zde je možné vložit další řádky</t>
  </si>
  <si>
    <t xml:space="preserve">          zůstatek nevyčerp. provoz. prostř. z EU,SR,norských f. aj. z r. 2010</t>
  </si>
  <si>
    <t>Přijaté dary v roce 2011 celkem</t>
  </si>
  <si>
    <r>
      <t>Zdroje roku 2011   celkem</t>
    </r>
    <r>
      <rPr>
        <sz val="10"/>
        <rFont val="Arial CE"/>
        <family val="0"/>
      </rPr>
      <t xml:space="preserve">          </t>
    </r>
  </si>
  <si>
    <t xml:space="preserve">Použití RF v roce 2011 celkem (z toho rozepsat jmenovitě jednotlivé tituly, </t>
  </si>
  <si>
    <t>Návrh na příděl do rezervního fondu z finančního vypořádání roku 2011</t>
  </si>
  <si>
    <t>Stav rezervního fondu po finančním vypořádání r. 2011 celkem</t>
  </si>
  <si>
    <t>Pozn.  ( Netisknout!)</t>
  </si>
  <si>
    <t xml:space="preserve">                 Finanční vypořádání  za rok 2011 - INVESTIČNÍ FOND  </t>
  </si>
  <si>
    <r>
      <t xml:space="preserve">Stav investičního fondu  k 31. 12. 2010 </t>
    </r>
    <r>
      <rPr>
        <i/>
        <sz val="10"/>
        <rFont val="Arial CE"/>
        <family val="0"/>
      </rPr>
      <t>(dle rozvahy)</t>
    </r>
  </si>
  <si>
    <t xml:space="preserve">Odvod při finančním vypořádání za rok 2010  </t>
  </si>
  <si>
    <t>Přijaté dary za rok 2011 celkem</t>
  </si>
  <si>
    <r>
      <t xml:space="preserve">Zdroje roku 2011 celkem </t>
    </r>
    <r>
      <rPr>
        <sz val="10"/>
        <rFont val="Arial CE"/>
        <family val="0"/>
      </rPr>
      <t>(ř. 1 až 7)</t>
    </r>
  </si>
  <si>
    <t>Investice - skutečnost za rok 2011 celkem</t>
  </si>
  <si>
    <t>UR 2011 (poskytnuto)</t>
  </si>
  <si>
    <t>Skuteč. 2011</t>
  </si>
  <si>
    <t xml:space="preserve">                         Vyúčtování účelových neinvestičních prostředků z rozpočtu hl. m. Prahy za rok 2011</t>
  </si>
  <si>
    <t>k 31.12.2011</t>
  </si>
  <si>
    <t xml:space="preserve">        Vyúčtování účelových neinvestičních prostředků ze státního rozpočtu (resp. státních fondů)   za rok 2011</t>
  </si>
  <si>
    <t>Pozn.</t>
  </si>
  <si>
    <r>
      <t xml:space="preserve">uvádějte pouze IT s </t>
    </r>
    <r>
      <rPr>
        <b/>
        <sz val="10"/>
        <rFont val="Arial CE"/>
        <family val="0"/>
      </rPr>
      <t>ÚZ 94</t>
    </r>
    <r>
      <rPr>
        <sz val="10"/>
        <rFont val="Arial CE"/>
        <family val="0"/>
      </rPr>
      <t>!</t>
    </r>
  </si>
  <si>
    <t xml:space="preserve">                               Vyúčtování investičních prostředků z rozpočtu hl. m. Prahy  za rok 2011</t>
  </si>
  <si>
    <t xml:space="preserve">           ZA ROK 2011</t>
  </si>
  <si>
    <t>Plnění počtu zaměstnanců a prostředků na platy za rok 2011</t>
  </si>
  <si>
    <t>usn. RHMP č.  /2011</t>
  </si>
  <si>
    <t>do r. 2011</t>
  </si>
  <si>
    <t>v r. 2011</t>
  </si>
  <si>
    <t xml:space="preserve">          Vyúčtování investičních prostředků ze státního rozpočtu (resp. státních fondů)  za rok 2011</t>
  </si>
  <si>
    <t>Pokud máte v roce více čerpání než 10,</t>
  </si>
  <si>
    <t>do této tabulky zapište celkovou sumu</t>
  </si>
  <si>
    <t xml:space="preserve">a jednotlivé akce rozepište do přílohy - </t>
  </si>
  <si>
    <t>viz další list</t>
  </si>
  <si>
    <t>CELKEM</t>
  </si>
  <si>
    <t>Příloha k tab. č. 4 - Investiční fond - čerpání za rok 2011</t>
  </si>
  <si>
    <t xml:space="preserve">     a) v hlavní činnosti - platy</t>
  </si>
  <si>
    <t>účet:</t>
  </si>
  <si>
    <t xml:space="preserve">     b) v hlavní činnosti - náhrady platů</t>
  </si>
  <si>
    <t xml:space="preserve">     c) v doplňkové činnosti - platy</t>
  </si>
  <si>
    <t>528 - pouze z platů</t>
  </si>
  <si>
    <t xml:space="preserve">     d) v doplňkové činnosti - náhrady platů</t>
  </si>
  <si>
    <t>521 - pouze platy</t>
  </si>
  <si>
    <t>521/030x - platy</t>
  </si>
  <si>
    <r>
      <t xml:space="preserve">                                             </t>
    </r>
    <r>
      <rPr>
        <b/>
        <sz val="12"/>
        <rFont val="Arial CE"/>
        <family val="2"/>
      </rPr>
      <t>OPP-Konkurenceschopnost, OP LZZ, EHP/Norsko  aj.</t>
    </r>
  </si>
  <si>
    <t xml:space="preserve">Limit </t>
  </si>
  <si>
    <r>
      <t xml:space="preserve">Zůstatková cena prodaného </t>
    </r>
    <r>
      <rPr>
        <sz val="10"/>
        <rFont val="Arial CE"/>
        <family val="0"/>
      </rPr>
      <t>IM (účet 552, 553)</t>
    </r>
  </si>
  <si>
    <t>Skutečnost 2011</t>
  </si>
  <si>
    <r>
      <t>vzor</t>
    </r>
    <r>
      <rPr>
        <sz val="10"/>
        <color indexed="8"/>
        <rFont val="Arial CE"/>
        <family val="0"/>
      </rPr>
      <t>: název akce + usn. RHMP</t>
    </r>
  </si>
  <si>
    <t>Vytvořené odpisy hmotného a nehmotného majetku za rok 2011 (účet 551)</t>
  </si>
  <si>
    <t>Použití fondu odměn v r. 2011 (schváleno usn. RHMP č.  /2011)</t>
  </si>
  <si>
    <t>528/030x - pouze z platů (bez OON)!</t>
  </si>
  <si>
    <t>viz § 2, odst. 2 vyhl. č. 114/2002 Sb., ve znění pozdějších předpisů</t>
  </si>
  <si>
    <t xml:space="preserve">              nevyčerpané  inv. prostředky OPPA, OPPK, Norských fondů aj.</t>
  </si>
  <si>
    <t xml:space="preserve">k jednotlivým UZ a odvodům </t>
  </si>
  <si>
    <t>a zůst.cena dlouh. majetku vyřaz.z důvodu manka a škody (účet 547) - z HČ i DČ</t>
  </si>
  <si>
    <t>v  Kč</t>
  </si>
  <si>
    <t>Zpracoval/a:</t>
  </si>
  <si>
    <t xml:space="preserve">Dne:                              </t>
  </si>
  <si>
    <t xml:space="preserve">Vypracoval/a: </t>
  </si>
  <si>
    <t>(odměňující podle zák. č. 262/2006 Sb., § 109, odst. 3d)</t>
  </si>
  <si>
    <r>
      <t xml:space="preserve">h) Zůstatek k 31. 12. 2011   (f - g)  </t>
    </r>
    <r>
      <rPr>
        <i/>
        <sz val="10"/>
        <rFont val="Arial CE"/>
        <family val="0"/>
      </rPr>
      <t>(dle rozvahy)</t>
    </r>
  </si>
  <si>
    <t xml:space="preserve">            ponecháno na dofinancování inv. akcí v r. 2011 z fin.vypořádání 2010</t>
  </si>
  <si>
    <r>
      <t xml:space="preserve">Zůstatek fondu k 31. 12. 2011 </t>
    </r>
    <r>
      <rPr>
        <i/>
        <sz val="10"/>
        <rFont val="Arial CE"/>
        <family val="0"/>
      </rPr>
      <t xml:space="preserve"> (dle rozvahy)</t>
    </r>
    <r>
      <rPr>
        <b/>
        <sz val="10"/>
        <rFont val="Arial CE"/>
        <family val="2"/>
      </rPr>
      <t xml:space="preserve">     </t>
    </r>
    <r>
      <rPr>
        <sz val="10"/>
        <rFont val="Arial CE"/>
        <family val="2"/>
      </rPr>
      <t>( ř. 8 - ř. 9)</t>
    </r>
  </si>
  <si>
    <r>
      <t xml:space="preserve">krytí ztráty se znaménkem </t>
    </r>
    <r>
      <rPr>
        <b/>
        <sz val="10"/>
        <rFont val="Arial CE"/>
        <family val="0"/>
      </rPr>
      <t>-</t>
    </r>
  </si>
  <si>
    <t>a) Příděl do rezervního fondu z finančního vypořádání roku 2010</t>
  </si>
  <si>
    <t>b) Úhrada zhorš. hosp. výsl. z rez. fondu z finančního vypořádání roku 2010</t>
  </si>
  <si>
    <t xml:space="preserve">Upravený </t>
  </si>
  <si>
    <r>
      <t xml:space="preserve">Stav fondu odměn k 31. 12. 2010 </t>
    </r>
    <r>
      <rPr>
        <i/>
        <sz val="10"/>
        <rFont val="Arial CE"/>
        <family val="0"/>
      </rPr>
      <t>(dle rozvahy)</t>
    </r>
  </si>
  <si>
    <r>
      <t xml:space="preserve">Zůstatek fondu odměn k 31. 12. 2011 </t>
    </r>
    <r>
      <rPr>
        <i/>
        <sz val="10"/>
        <rFont val="Arial CE"/>
        <family val="0"/>
      </rPr>
      <t>(dle rozvahy)</t>
    </r>
  </si>
  <si>
    <t>d) Základní příděl do FKSP (1 %) - zaúčtovaný do nákladů k 31. 12. 2011</t>
  </si>
  <si>
    <r>
      <t xml:space="preserve">a) Stav FKSP k 31. 12. 2010 </t>
    </r>
    <r>
      <rPr>
        <i/>
        <sz val="10"/>
        <rFont val="Arial CE"/>
        <family val="0"/>
      </rPr>
      <t>(dle rozvahy)</t>
    </r>
  </si>
  <si>
    <t xml:space="preserve">    skutečnost k 31. 12. 2011    (bez OON)</t>
  </si>
  <si>
    <r>
      <t xml:space="preserve">Stav rezervního fondu k 31. 12. 2010  </t>
    </r>
    <r>
      <rPr>
        <i/>
        <sz val="10"/>
        <rFont val="Arial CE"/>
        <family val="0"/>
      </rPr>
      <t>(dle rozvahy)</t>
    </r>
  </si>
  <si>
    <t>Převod nevyčerp. provoz. prostředků z EU, SR, norských fondů aj. z r. 2011</t>
  </si>
  <si>
    <r>
      <t xml:space="preserve">Zůstatek rezervního fondu k 31. 12. 2011 </t>
    </r>
    <r>
      <rPr>
        <i/>
        <sz val="10"/>
        <rFont val="Arial CE"/>
        <family val="0"/>
      </rPr>
      <t>(dle rozvahy)</t>
    </r>
  </si>
  <si>
    <t xml:space="preserve">Vypracoval/a:      </t>
  </si>
  <si>
    <t>Zdroje roku 2011 celkem (ř. 1+2)</t>
  </si>
  <si>
    <t>Organizace: Divadlo v Dlouhé</t>
  </si>
  <si>
    <t xml:space="preserve">Vypracoval/a:       Průšková       </t>
  </si>
  <si>
    <t>Telefon:  221778631</t>
  </si>
  <si>
    <t>Dne: 23.1.2012</t>
  </si>
  <si>
    <t>Průšková                                                                        221 778 631</t>
  </si>
  <si>
    <t>Nadace Život umělce - festival "Dítě v Dlouhé"</t>
  </si>
  <si>
    <t>Nadace Život umělce - "Festival 13+"</t>
  </si>
  <si>
    <t>p. M. Mimra - "Tři mušketýři"</t>
  </si>
  <si>
    <t>p. T. Borůvka - "Hráči"</t>
  </si>
  <si>
    <t>p. T. Borůvka - "Tři mušketýři"</t>
  </si>
  <si>
    <t>pí. Gottliebová - "Hráči"</t>
  </si>
  <si>
    <t>pí. K. Bečková - "Tři mušketýři"</t>
  </si>
  <si>
    <t>p. M. Mimra - "Naši furianti"</t>
  </si>
  <si>
    <t>pí. Gottliebová -  "Naši furianti"</t>
  </si>
  <si>
    <t>pí. K. Bečková - "Naši furianti"</t>
  </si>
  <si>
    <t>p. T. Borůvka - "Polední úděl"</t>
  </si>
  <si>
    <t xml:space="preserve">                      Průšková                                                      221 778 631</t>
  </si>
  <si>
    <t>optické rozvody, usnesení RHMP č. 693</t>
  </si>
  <si>
    <t>5 soustav pohyblivých ramen na reflektory, usnesení RHMP č. 693</t>
  </si>
  <si>
    <t>notebook pro světla, usnesení RHMP č. 693</t>
  </si>
  <si>
    <t>inteligentní halogenové reflektory, usnesení RHMP č. 693</t>
  </si>
  <si>
    <t>vnitřní dveře, usnesení RHMP č. 693</t>
  </si>
  <si>
    <t>projekční folie, usnesení RHMP č. 693</t>
  </si>
  <si>
    <t>zvuková technologie (zesilovače CROWN), usnesení RHMP č. 960</t>
  </si>
  <si>
    <t>aktivní filtr napájení, usnesení RHMP č. 960</t>
  </si>
  <si>
    <t>anténní distributor, usnesení RHMP č. 960</t>
  </si>
  <si>
    <t xml:space="preserve">                    Průšková  </t>
  </si>
  <si>
    <t>Organizace:  Divadlo v Dlouhé</t>
  </si>
  <si>
    <t>festival "Dítě v Dlouhé"</t>
  </si>
  <si>
    <t>č. 1051</t>
  </si>
  <si>
    <t>č. 1871</t>
  </si>
  <si>
    <t>Festival 13+</t>
  </si>
  <si>
    <t xml:space="preserve">                    Průšková        </t>
  </si>
  <si>
    <t>Organizace: Dítě v Dlouhé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</si>
</sst>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"/>
    <numFmt numFmtId="166" formatCode="#,##0.00\ &quot;Kč&quot;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name val="Arial CE"/>
      <family val="0"/>
    </font>
    <font>
      <u val="single"/>
      <sz val="10"/>
      <name val="Arial CE"/>
      <family val="0"/>
    </font>
    <font>
      <i/>
      <sz val="10"/>
      <color indexed="8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medium"/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double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4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0" fillId="0" borderId="24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27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165" fontId="7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Continuous"/>
    </xf>
    <xf numFmtId="165" fontId="7" fillId="0" borderId="28" xfId="0" applyNumberFormat="1" applyFont="1" applyBorder="1" applyAlignment="1">
      <alignment horizontal="centerContinuous"/>
    </xf>
    <xf numFmtId="165" fontId="0" fillId="0" borderId="11" xfId="0" applyNumberFormat="1" applyBorder="1" applyAlignment="1">
      <alignment/>
    </xf>
    <xf numFmtId="165" fontId="0" fillId="0" borderId="18" xfId="0" applyNumberFormat="1" applyBorder="1" applyAlignment="1">
      <alignment/>
    </xf>
    <xf numFmtId="4" fontId="0" fillId="0" borderId="12" xfId="0" applyNumberFormat="1" applyBorder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/>
    </xf>
    <xf numFmtId="4" fontId="0" fillId="0" borderId="30" xfId="0" applyNumberFormat="1" applyFont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44" fontId="0" fillId="33" borderId="32" xfId="0" applyNumberFormat="1" applyFill="1" applyBorder="1" applyAlignment="1" applyProtection="1">
      <alignment/>
      <protection locked="0"/>
    </xf>
    <xf numFmtId="44" fontId="0" fillId="33" borderId="33" xfId="0" applyNumberFormat="1" applyFill="1" applyBorder="1" applyAlignment="1" applyProtection="1">
      <alignment/>
      <protection locked="0"/>
    </xf>
    <xf numFmtId="44" fontId="0" fillId="33" borderId="34" xfId="0" applyNumberFormat="1" applyFill="1" applyBorder="1" applyAlignment="1" applyProtection="1">
      <alignment/>
      <protection locked="0"/>
    </xf>
    <xf numFmtId="44" fontId="0" fillId="33" borderId="35" xfId="0" applyNumberFormat="1" applyFill="1" applyBorder="1" applyAlignment="1" applyProtection="1">
      <alignment/>
      <protection locked="0"/>
    </xf>
    <xf numFmtId="44" fontId="0" fillId="33" borderId="31" xfId="0" applyNumberFormat="1" applyFill="1" applyBorder="1" applyAlignment="1" applyProtection="1">
      <alignment/>
      <protection locked="0"/>
    </xf>
    <xf numFmtId="44" fontId="0" fillId="33" borderId="18" xfId="0" applyNumberFormat="1" applyFill="1" applyBorder="1" applyAlignment="1" applyProtection="1">
      <alignment/>
      <protection locked="0"/>
    </xf>
    <xf numFmtId="44" fontId="0" fillId="33" borderId="33" xfId="0" applyNumberFormat="1" applyFill="1" applyBorder="1" applyAlignment="1" applyProtection="1">
      <alignment horizontal="right"/>
      <protection locked="0"/>
    </xf>
    <xf numFmtId="0" fontId="1" fillId="33" borderId="31" xfId="0" applyFont="1" applyFill="1" applyBorder="1" applyAlignment="1" applyProtection="1">
      <alignment/>
      <protection locked="0"/>
    </xf>
    <xf numFmtId="4" fontId="0" fillId="33" borderId="31" xfId="0" applyNumberFormat="1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/>
      <protection locked="0"/>
    </xf>
    <xf numFmtId="0" fontId="1" fillId="33" borderId="3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44" fontId="0" fillId="0" borderId="33" xfId="0" applyNumberFormat="1" applyBorder="1" applyAlignment="1" applyProtection="1">
      <alignment/>
      <protection/>
    </xf>
    <xf numFmtId="0" fontId="0" fillId="0" borderId="39" xfId="0" applyBorder="1" applyAlignment="1" applyProtection="1">
      <alignment horizontal="center"/>
      <protection/>
    </xf>
    <xf numFmtId="44" fontId="0" fillId="0" borderId="35" xfId="0" applyNumberFormat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44" fontId="0" fillId="0" borderId="28" xfId="0" applyNumberFormat="1" applyBorder="1" applyAlignment="1" applyProtection="1">
      <alignment/>
      <protection/>
    </xf>
    <xf numFmtId="44" fontId="0" fillId="0" borderId="37" xfId="0" applyNumberFormat="1" applyBorder="1" applyAlignment="1" applyProtection="1">
      <alignment/>
      <protection/>
    </xf>
    <xf numFmtId="0" fontId="1" fillId="0" borderId="38" xfId="0" applyFont="1" applyBorder="1" applyAlignment="1" applyProtection="1">
      <alignment horizontal="center"/>
      <protection/>
    </xf>
    <xf numFmtId="44" fontId="1" fillId="0" borderId="35" xfId="0" applyNumberFormat="1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center"/>
      <protection/>
    </xf>
    <xf numFmtId="44" fontId="1" fillId="0" borderId="33" xfId="0" applyNumberFormat="1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44" fontId="1" fillId="0" borderId="44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11" xfId="0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0" borderId="31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44" fontId="0" fillId="0" borderId="31" xfId="0" applyNumberFormat="1" applyBorder="1" applyAlignment="1" applyProtection="1">
      <alignment horizontal="right"/>
      <protection/>
    </xf>
    <xf numFmtId="0" fontId="0" fillId="0" borderId="31" xfId="0" applyBorder="1" applyAlignment="1" applyProtection="1">
      <alignment horizontal="right"/>
      <protection/>
    </xf>
    <xf numFmtId="0" fontId="1" fillId="0" borderId="31" xfId="0" applyFont="1" applyBorder="1" applyAlignment="1" applyProtection="1">
      <alignment/>
      <protection/>
    </xf>
    <xf numFmtId="44" fontId="1" fillId="0" borderId="31" xfId="0" applyNumberFormat="1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4" fontId="0" fillId="0" borderId="10" xfId="0" applyNumberForma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4" fontId="0" fillId="0" borderId="22" xfId="0" applyNumberForma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4" fontId="0" fillId="33" borderId="31" xfId="0" applyNumberFormat="1" applyFill="1" applyBorder="1" applyAlignment="1" applyProtection="1">
      <alignment horizontal="right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44" fontId="0" fillId="0" borderId="11" xfId="0" applyNumberFormat="1" applyBorder="1" applyAlignment="1" applyProtection="1">
      <alignment/>
      <protection/>
    </xf>
    <xf numFmtId="44" fontId="0" fillId="0" borderId="10" xfId="0" applyNumberFormat="1" applyBorder="1" applyAlignment="1" applyProtection="1">
      <alignment/>
      <protection/>
    </xf>
    <xf numFmtId="44" fontId="0" fillId="0" borderId="11" xfId="0" applyNumberForma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44" fontId="0" fillId="0" borderId="13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45" xfId="0" applyBorder="1" applyAlignment="1" applyProtection="1">
      <alignment horizontal="center"/>
      <protection/>
    </xf>
    <xf numFmtId="0" fontId="0" fillId="0" borderId="45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44" fontId="1" fillId="0" borderId="41" xfId="0" applyNumberFormat="1" applyFont="1" applyBorder="1" applyAlignment="1" applyProtection="1">
      <alignment/>
      <protection/>
    </xf>
    <xf numFmtId="44" fontId="0" fillId="0" borderId="13" xfId="0" applyNumberFormat="1" applyFill="1" applyBorder="1" applyAlignment="1" applyProtection="1">
      <alignment/>
      <protection/>
    </xf>
    <xf numFmtId="44" fontId="0" fillId="33" borderId="11" xfId="0" applyNumberFormat="1" applyFill="1" applyBorder="1" applyAlignment="1" applyProtection="1">
      <alignment/>
      <protection locked="0"/>
    </xf>
    <xf numFmtId="44" fontId="0" fillId="33" borderId="10" xfId="0" applyNumberFormat="1" applyFill="1" applyBorder="1" applyAlignment="1" applyProtection="1">
      <alignment/>
      <protection locked="0"/>
    </xf>
    <xf numFmtId="44" fontId="0" fillId="33" borderId="22" xfId="0" applyNumberFormat="1" applyFill="1" applyBorder="1" applyAlignment="1" applyProtection="1">
      <alignment/>
      <protection locked="0"/>
    </xf>
    <xf numFmtId="44" fontId="0" fillId="33" borderId="45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4" fontId="0" fillId="0" borderId="16" xfId="0" applyNumberFormat="1" applyBorder="1" applyAlignment="1" applyProtection="1">
      <alignment/>
      <protection/>
    </xf>
    <xf numFmtId="44" fontId="0" fillId="0" borderId="18" xfId="0" applyNumberFormat="1" applyBorder="1" applyAlignment="1" applyProtection="1">
      <alignment horizontal="right"/>
      <protection/>
    </xf>
    <xf numFmtId="0" fontId="1" fillId="0" borderId="46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/>
      <protection/>
    </xf>
    <xf numFmtId="44" fontId="1" fillId="0" borderId="48" xfId="0" applyNumberFormat="1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/>
      <protection/>
    </xf>
    <xf numFmtId="44" fontId="1" fillId="0" borderId="25" xfId="0" applyNumberFormat="1" applyFont="1" applyFill="1" applyBorder="1" applyAlignment="1" applyProtection="1">
      <alignment horizontal="right"/>
      <protection/>
    </xf>
    <xf numFmtId="44" fontId="0" fillId="0" borderId="28" xfId="0" applyNumberForma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44" fontId="0" fillId="0" borderId="20" xfId="0" applyNumberFormat="1" applyBorder="1" applyAlignment="1" applyProtection="1">
      <alignment horizontal="right"/>
      <protection/>
    </xf>
    <xf numFmtId="44" fontId="0" fillId="33" borderId="25" xfId="0" applyNumberFormat="1" applyFill="1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center"/>
      <protection locked="0"/>
    </xf>
    <xf numFmtId="44" fontId="0" fillId="0" borderId="49" xfId="0" applyNumberFormat="1" applyFill="1" applyBorder="1" applyAlignment="1" applyProtection="1">
      <alignment/>
      <protection/>
    </xf>
    <xf numFmtId="3" fontId="0" fillId="33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0" fillId="0" borderId="40" xfId="0" applyFill="1" applyBorder="1" applyAlignment="1">
      <alignment/>
    </xf>
    <xf numFmtId="0" fontId="4" fillId="0" borderId="0" xfId="0" applyFon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44" fontId="0" fillId="33" borderId="35" xfId="0" applyNumberFormat="1" applyFill="1" applyBorder="1" applyAlignment="1" applyProtection="1">
      <alignment horizontal="right"/>
      <protection locked="0"/>
    </xf>
    <xf numFmtId="4" fontId="0" fillId="33" borderId="31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33" borderId="31" xfId="0" applyFont="1" applyFill="1" applyBorder="1" applyAlignment="1" applyProtection="1">
      <alignment/>
      <protection locked="0"/>
    </xf>
    <xf numFmtId="4" fontId="11" fillId="33" borderId="31" xfId="0" applyNumberFormat="1" applyFont="1" applyFill="1" applyBorder="1" applyAlignment="1" applyProtection="1">
      <alignment/>
      <protection locked="0"/>
    </xf>
    <xf numFmtId="4" fontId="0" fillId="33" borderId="34" xfId="0" applyNumberFormat="1" applyFill="1" applyBorder="1" applyAlignment="1" applyProtection="1">
      <alignment/>
      <protection locked="0"/>
    </xf>
    <xf numFmtId="4" fontId="0" fillId="33" borderId="31" xfId="0" applyNumberFormat="1" applyFill="1" applyBorder="1" applyAlignment="1" applyProtection="1">
      <alignment/>
      <protection locked="0"/>
    </xf>
    <xf numFmtId="4" fontId="0" fillId="33" borderId="49" xfId="0" applyNumberFormat="1" applyFill="1" applyBorder="1" applyAlignment="1" applyProtection="1">
      <alignment/>
      <protection locked="0"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1" fillId="0" borderId="52" xfId="0" applyFont="1" applyBorder="1" applyAlignment="1" applyProtection="1">
      <alignment/>
      <protection/>
    </xf>
    <xf numFmtId="0" fontId="1" fillId="0" borderId="51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/>
      <protection/>
    </xf>
    <xf numFmtId="0" fontId="1" fillId="0" borderId="53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 horizontal="center"/>
      <protection/>
    </xf>
    <xf numFmtId="14" fontId="1" fillId="0" borderId="53" xfId="0" applyNumberFormat="1" applyFont="1" applyBorder="1" applyAlignment="1" applyProtection="1">
      <alignment horizontal="center"/>
      <protection/>
    </xf>
    <xf numFmtId="0" fontId="0" fillId="0" borderId="54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1" fillId="0" borderId="54" xfId="0" applyFont="1" applyBorder="1" applyAlignment="1" applyProtection="1">
      <alignment/>
      <protection/>
    </xf>
    <xf numFmtId="0" fontId="1" fillId="0" borderId="54" xfId="0" applyFont="1" applyBorder="1" applyAlignment="1" applyProtection="1">
      <alignment horizontal="center"/>
      <protection/>
    </xf>
    <xf numFmtId="164" fontId="1" fillId="0" borderId="54" xfId="0" applyNumberFormat="1" applyFont="1" applyBorder="1" applyAlignment="1" applyProtection="1">
      <alignment horizontal="center"/>
      <protection/>
    </xf>
    <xf numFmtId="14" fontId="1" fillId="0" borderId="55" xfId="0" applyNumberFormat="1" applyFont="1" applyBorder="1" applyAlignment="1" applyProtection="1">
      <alignment horizontal="center"/>
      <protection/>
    </xf>
    <xf numFmtId="0" fontId="0" fillId="0" borderId="56" xfId="0" applyBorder="1" applyAlignment="1" applyProtection="1">
      <alignment/>
      <protection/>
    </xf>
    <xf numFmtId="165" fontId="0" fillId="0" borderId="22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4" fontId="0" fillId="33" borderId="31" xfId="0" applyNumberFormat="1" applyFont="1" applyFill="1" applyBorder="1" applyAlignment="1" applyProtection="1">
      <alignment horizontal="right"/>
      <protection locked="0"/>
    </xf>
    <xf numFmtId="1" fontId="0" fillId="0" borderId="22" xfId="0" applyNumberFormat="1" applyFont="1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1" fillId="0" borderId="59" xfId="0" applyFont="1" applyBorder="1" applyAlignment="1" applyProtection="1">
      <alignment/>
      <protection/>
    </xf>
    <xf numFmtId="0" fontId="1" fillId="0" borderId="58" xfId="0" applyFont="1" applyBorder="1" applyAlignment="1" applyProtection="1">
      <alignment horizontal="center"/>
      <protection/>
    </xf>
    <xf numFmtId="0" fontId="1" fillId="0" borderId="60" xfId="0" applyFont="1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1" fillId="0" borderId="62" xfId="0" applyFont="1" applyBorder="1" applyAlignment="1" applyProtection="1">
      <alignment/>
      <protection/>
    </xf>
    <xf numFmtId="0" fontId="1" fillId="0" borderId="63" xfId="0" applyFont="1" applyBorder="1" applyAlignment="1" applyProtection="1">
      <alignment horizontal="center"/>
      <protection/>
    </xf>
    <xf numFmtId="0" fontId="0" fillId="0" borderId="64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1" fontId="0" fillId="0" borderId="67" xfId="0" applyNumberFormat="1" applyFont="1" applyBorder="1" applyAlignment="1" applyProtection="1">
      <alignment/>
      <protection/>
    </xf>
    <xf numFmtId="165" fontId="0" fillId="0" borderId="67" xfId="0" applyNumberFormat="1" applyBorder="1" applyAlignment="1" applyProtection="1">
      <alignment/>
      <protection/>
    </xf>
    <xf numFmtId="4" fontId="0" fillId="0" borderId="67" xfId="0" applyNumberFormat="1" applyBorder="1" applyAlignment="1" applyProtection="1">
      <alignment/>
      <protection/>
    </xf>
    <xf numFmtId="4" fontId="0" fillId="0" borderId="68" xfId="0" applyNumberFormat="1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165" fontId="0" fillId="0" borderId="12" xfId="0" applyNumberFormat="1" applyFill="1" applyBorder="1" applyAlignment="1" applyProtection="1">
      <alignment/>
      <protection/>
    </xf>
    <xf numFmtId="165" fontId="0" fillId="0" borderId="22" xfId="0" applyNumberFormat="1" applyBorder="1" applyAlignment="1">
      <alignment/>
    </xf>
    <xf numFmtId="165" fontId="0" fillId="0" borderId="22" xfId="0" applyNumberFormat="1" applyBorder="1" applyAlignment="1" applyProtection="1">
      <alignment/>
      <protection/>
    </xf>
    <xf numFmtId="4" fontId="10" fillId="33" borderId="41" xfId="0" applyNumberFormat="1" applyFont="1" applyFill="1" applyBorder="1" applyAlignment="1" applyProtection="1">
      <alignment/>
      <protection locked="0"/>
    </xf>
    <xf numFmtId="4" fontId="10" fillId="33" borderId="41" xfId="0" applyNumberFormat="1" applyFont="1" applyFill="1" applyBorder="1" applyAlignment="1" applyProtection="1">
      <alignment horizontal="right"/>
      <protection locked="0"/>
    </xf>
    <xf numFmtId="4" fontId="10" fillId="33" borderId="31" xfId="0" applyNumberFormat="1" applyFont="1" applyFill="1" applyBorder="1" applyAlignment="1" applyProtection="1">
      <alignment/>
      <protection locked="0"/>
    </xf>
    <xf numFmtId="4" fontId="10" fillId="33" borderId="31" xfId="0" applyNumberFormat="1" applyFont="1" applyFill="1" applyBorder="1" applyAlignment="1" applyProtection="1">
      <alignment horizontal="right"/>
      <protection locked="0"/>
    </xf>
    <xf numFmtId="49" fontId="0" fillId="33" borderId="41" xfId="0" applyNumberFormat="1" applyFont="1" applyFill="1" applyBorder="1" applyAlignment="1" applyProtection="1">
      <alignment horizontal="right"/>
      <protection locked="0"/>
    </xf>
    <xf numFmtId="49" fontId="0" fillId="33" borderId="3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2" fontId="0" fillId="0" borderId="0" xfId="0" applyNumberForma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1" fillId="0" borderId="50" xfId="0" applyNumberFormat="1" applyFont="1" applyBorder="1" applyAlignment="1" applyProtection="1">
      <alignment horizontal="center"/>
      <protection/>
    </xf>
    <xf numFmtId="2" fontId="0" fillId="0" borderId="51" xfId="0" applyNumberFormat="1" applyBorder="1" applyAlignment="1" applyProtection="1">
      <alignment/>
      <protection/>
    </xf>
    <xf numFmtId="2" fontId="1" fillId="0" borderId="52" xfId="0" applyNumberFormat="1" applyFont="1" applyBorder="1" applyAlignment="1" applyProtection="1">
      <alignment/>
      <protection/>
    </xf>
    <xf numFmtId="2" fontId="1" fillId="0" borderId="51" xfId="0" applyNumberFormat="1" applyFont="1" applyBorder="1" applyAlignment="1" applyProtection="1">
      <alignment horizontal="center"/>
      <protection/>
    </xf>
    <xf numFmtId="2" fontId="1" fillId="0" borderId="53" xfId="0" applyNumberFormat="1" applyFont="1" applyBorder="1" applyAlignment="1" applyProtection="1">
      <alignment horizontal="center"/>
      <protection/>
    </xf>
    <xf numFmtId="2" fontId="1" fillId="0" borderId="35" xfId="0" applyNumberFormat="1" applyFont="1" applyBorder="1" applyAlignment="1" applyProtection="1">
      <alignment horizontal="center"/>
      <protection/>
    </xf>
    <xf numFmtId="2" fontId="1" fillId="0" borderId="39" xfId="0" applyNumberFormat="1" applyFon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/>
    </xf>
    <xf numFmtId="2" fontId="1" fillId="0" borderId="53" xfId="0" applyNumberFormat="1" applyFont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33" borderId="0" xfId="0" applyNumberFormat="1" applyFill="1" applyAlignment="1" applyProtection="1">
      <alignment/>
      <protection locked="0"/>
    </xf>
    <xf numFmtId="0" fontId="1" fillId="0" borderId="50" xfId="0" applyFont="1" applyBorder="1" applyAlignment="1" applyProtection="1">
      <alignment horizontal="center"/>
      <protection/>
    </xf>
    <xf numFmtId="0" fontId="1" fillId="0" borderId="55" xfId="0" applyFont="1" applyBorder="1" applyAlignment="1" applyProtection="1">
      <alignment horizontal="center"/>
      <protection/>
    </xf>
    <xf numFmtId="4" fontId="10" fillId="0" borderId="31" xfId="0" applyNumberFormat="1" applyFont="1" applyFill="1" applyBorder="1" applyAlignment="1" applyProtection="1">
      <alignment horizontal="right"/>
      <protection/>
    </xf>
    <xf numFmtId="0" fontId="0" fillId="0" borderId="56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49" fontId="0" fillId="0" borderId="22" xfId="0" applyNumberFormat="1" applyFont="1" applyFill="1" applyBorder="1" applyAlignment="1" applyProtection="1">
      <alignment horizontal="right"/>
      <protection/>
    </xf>
    <xf numFmtId="4" fontId="0" fillId="0" borderId="22" xfId="0" applyNumberFormat="1" applyFill="1" applyBorder="1" applyAlignment="1" applyProtection="1">
      <alignment/>
      <protection/>
    </xf>
    <xf numFmtId="4" fontId="0" fillId="0" borderId="30" xfId="0" applyNumberFormat="1" applyFill="1" applyBorder="1" applyAlignment="1" applyProtection="1">
      <alignment/>
      <protection/>
    </xf>
    <xf numFmtId="4" fontId="0" fillId="0" borderId="4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56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 horizontal="right"/>
      <protection/>
    </xf>
    <xf numFmtId="4" fontId="10" fillId="0" borderId="4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/>
      <protection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22" xfId="0" applyNumberFormat="1" applyFont="1" applyFill="1" applyBorder="1" applyAlignment="1" applyProtection="1">
      <alignment/>
      <protection/>
    </xf>
    <xf numFmtId="4" fontId="0" fillId="0" borderId="30" xfId="0" applyNumberFormat="1" applyFont="1" applyFill="1" applyBorder="1" applyAlignment="1" applyProtection="1">
      <alignment/>
      <protection/>
    </xf>
    <xf numFmtId="4" fontId="0" fillId="0" borderId="40" xfId="0" applyNumberFormat="1" applyFont="1" applyFill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165" fontId="0" fillId="33" borderId="11" xfId="0" applyNumberForma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4" fontId="1" fillId="0" borderId="0" xfId="0" applyNumberFormat="1" applyFont="1" applyAlignment="1" applyProtection="1">
      <alignment/>
      <protection/>
    </xf>
    <xf numFmtId="44" fontId="0" fillId="33" borderId="0" xfId="0" applyNumberFormat="1" applyFill="1" applyAlignment="1" applyProtection="1">
      <alignment/>
      <protection locked="0"/>
    </xf>
    <xf numFmtId="44" fontId="0" fillId="33" borderId="70" xfId="0" applyNumberForma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0" fillId="0" borderId="18" xfId="0" applyNumberFormat="1" applyBorder="1" applyAlignment="1">
      <alignment/>
    </xf>
    <xf numFmtId="44" fontId="0" fillId="33" borderId="18" xfId="0" applyNumberFormat="1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14" fontId="0" fillId="33" borderId="0" xfId="0" applyNumberForma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5" fillId="33" borderId="25" xfId="0" applyFont="1" applyFill="1" applyBorder="1" applyAlignment="1" applyProtection="1">
      <alignment horizontal="left"/>
      <protection locked="0"/>
    </xf>
    <xf numFmtId="4" fontId="0" fillId="33" borderId="12" xfId="0" applyNumberFormat="1" applyFill="1" applyBorder="1" applyAlignment="1" applyProtection="1">
      <alignment horizontal="right"/>
      <protection locked="0"/>
    </xf>
    <xf numFmtId="4" fontId="0" fillId="33" borderId="31" xfId="0" applyNumberFormat="1" applyFill="1" applyBorder="1" applyAlignment="1" applyProtection="1">
      <alignment horizontal="right"/>
      <protection locked="0"/>
    </xf>
    <xf numFmtId="0" fontId="5" fillId="33" borderId="12" xfId="0" applyFont="1" applyFill="1" applyBorder="1" applyAlignment="1" applyProtection="1">
      <alignment horizontal="left"/>
      <protection locked="0"/>
    </xf>
    <xf numFmtId="0" fontId="5" fillId="33" borderId="31" xfId="0" applyFont="1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right"/>
      <protection locked="0"/>
    </xf>
    <xf numFmtId="0" fontId="0" fillId="33" borderId="71" xfId="0" applyFill="1" applyBorder="1" applyAlignment="1" applyProtection="1">
      <alignment horizontal="right"/>
      <protection locked="0"/>
    </xf>
    <xf numFmtId="0" fontId="0" fillId="33" borderId="12" xfId="0" applyFill="1" applyBorder="1" applyAlignment="1" applyProtection="1">
      <alignment horizontal="right"/>
      <protection locked="0"/>
    </xf>
    <xf numFmtId="0" fontId="0" fillId="33" borderId="31" xfId="0" applyFill="1" applyBorder="1" applyAlignment="1" applyProtection="1">
      <alignment horizontal="right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165" fontId="0" fillId="33" borderId="12" xfId="0" applyNumberFormat="1" applyFill="1" applyBorder="1" applyAlignment="1" applyProtection="1">
      <alignment horizontal="right"/>
      <protection locked="0"/>
    </xf>
    <xf numFmtId="165" fontId="0" fillId="33" borderId="31" xfId="0" applyNumberFormat="1" applyFill="1" applyBorder="1" applyAlignment="1" applyProtection="1">
      <alignment horizontal="right"/>
      <protection locked="0"/>
    </xf>
    <xf numFmtId="14" fontId="0" fillId="33" borderId="0" xfId="0" applyNumberFormat="1" applyFill="1" applyAlignment="1" applyProtection="1">
      <alignment horizontal="left"/>
      <protection locked="0"/>
    </xf>
    <xf numFmtId="3" fontId="0" fillId="33" borderId="0" xfId="0" applyNumberFormat="1" applyFill="1" applyBorder="1" applyAlignment="1" applyProtection="1">
      <alignment horizontal="left"/>
      <protection locked="0"/>
    </xf>
    <xf numFmtId="0" fontId="5" fillId="33" borderId="49" xfId="0" applyFont="1" applyFill="1" applyBorder="1" applyAlignment="1" applyProtection="1">
      <alignment horizontal="left"/>
      <protection locked="0"/>
    </xf>
    <xf numFmtId="0" fontId="0" fillId="33" borderId="72" xfId="0" applyFont="1" applyFill="1" applyBorder="1" applyAlignment="1" applyProtection="1">
      <alignment horizontal="right"/>
      <protection locked="0"/>
    </xf>
    <xf numFmtId="0" fontId="0" fillId="33" borderId="71" xfId="0" applyFont="1" applyFill="1" applyBorder="1" applyAlignment="1" applyProtection="1">
      <alignment horizontal="right"/>
      <protection locked="0"/>
    </xf>
    <xf numFmtId="0" fontId="0" fillId="33" borderId="24" xfId="0" applyFont="1" applyFill="1" applyBorder="1" applyAlignment="1" applyProtection="1">
      <alignment horizontal="right"/>
      <protection locked="0"/>
    </xf>
    <xf numFmtId="0" fontId="0" fillId="33" borderId="73" xfId="0" applyFill="1" applyBorder="1" applyAlignment="1" applyProtection="1">
      <alignment horizontal="right"/>
      <protection locked="0"/>
    </xf>
    <xf numFmtId="165" fontId="5" fillId="33" borderId="31" xfId="0" applyNumberFormat="1" applyFont="1" applyFill="1" applyBorder="1" applyAlignment="1" applyProtection="1">
      <alignment horizontal="left"/>
      <protection locked="0"/>
    </xf>
    <xf numFmtId="0" fontId="5" fillId="33" borderId="3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left"/>
      <protection locked="0"/>
    </xf>
    <xf numFmtId="1" fontId="0" fillId="33" borderId="31" xfId="0" applyNumberFormat="1" applyFont="1" applyFill="1" applyBorder="1" applyAlignment="1" applyProtection="1">
      <alignment horizontal="right"/>
      <protection locked="0"/>
    </xf>
    <xf numFmtId="165" fontId="0" fillId="33" borderId="31" xfId="0" applyNumberFormat="1" applyFont="1" applyFill="1" applyBorder="1" applyAlignment="1" applyProtection="1">
      <alignment horizontal="right"/>
      <protection locked="0"/>
    </xf>
    <xf numFmtId="0" fontId="5" fillId="33" borderId="74" xfId="0" applyFont="1" applyFill="1" applyBorder="1" applyAlignment="1" applyProtection="1">
      <alignment horizontal="left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165" fontId="13" fillId="33" borderId="31" xfId="0" applyNumberFormat="1" applyFont="1" applyFill="1" applyBorder="1" applyAlignment="1" applyProtection="1">
      <alignment horizontal="left"/>
      <protection locked="0"/>
    </xf>
    <xf numFmtId="4" fontId="10" fillId="33" borderId="29" xfId="0" applyNumberFormat="1" applyFont="1" applyFill="1" applyBorder="1" applyAlignment="1" applyProtection="1">
      <alignment horizontal="right"/>
      <protection locked="0"/>
    </xf>
    <xf numFmtId="1" fontId="0" fillId="33" borderId="75" xfId="0" applyNumberFormat="1" applyFont="1" applyFill="1" applyBorder="1" applyAlignment="1" applyProtection="1">
      <alignment horizontal="right"/>
      <protection locked="0"/>
    </xf>
    <xf numFmtId="1" fontId="0" fillId="33" borderId="71" xfId="0" applyNumberFormat="1" applyFont="1" applyFill="1" applyBorder="1" applyAlignment="1" applyProtection="1">
      <alignment horizontal="right"/>
      <protection locked="0"/>
    </xf>
    <xf numFmtId="1" fontId="0" fillId="33" borderId="24" xfId="0" applyNumberFormat="1" applyFont="1" applyFill="1" applyBorder="1" applyAlignment="1" applyProtection="1">
      <alignment horizontal="right"/>
      <protection locked="0"/>
    </xf>
    <xf numFmtId="1" fontId="0" fillId="33" borderId="73" xfId="0" applyNumberFormat="1" applyFont="1" applyFill="1" applyBorder="1" applyAlignment="1" applyProtection="1">
      <alignment horizontal="right"/>
      <protection locked="0"/>
    </xf>
    <xf numFmtId="4" fontId="10" fillId="33" borderId="76" xfId="0" applyNumberFormat="1" applyFont="1" applyFill="1" applyBorder="1" applyAlignment="1" applyProtection="1">
      <alignment horizontal="right"/>
      <protection locked="0"/>
    </xf>
    <xf numFmtId="0" fontId="0" fillId="33" borderId="77" xfId="0" applyFont="1" applyFill="1" applyBorder="1" applyAlignment="1" applyProtection="1">
      <alignment horizontal="right"/>
      <protection locked="0"/>
    </xf>
    <xf numFmtId="0" fontId="0" fillId="33" borderId="78" xfId="0" applyFont="1" applyFill="1" applyBorder="1" applyAlignment="1" applyProtection="1">
      <alignment horizontal="right"/>
      <protection locked="0"/>
    </xf>
    <xf numFmtId="0" fontId="0" fillId="33" borderId="79" xfId="0" applyFont="1" applyFill="1" applyBorder="1" applyAlignment="1" applyProtection="1">
      <alignment horizontal="right"/>
      <protection locked="0"/>
    </xf>
    <xf numFmtId="0" fontId="0" fillId="33" borderId="78" xfId="0" applyFill="1" applyBorder="1" applyAlignment="1" applyProtection="1">
      <alignment horizontal="right"/>
      <protection locked="0"/>
    </xf>
    <xf numFmtId="0" fontId="0" fillId="33" borderId="80" xfId="0" applyFill="1" applyBorder="1" applyAlignment="1" applyProtection="1">
      <alignment horizontal="right"/>
      <protection locked="0"/>
    </xf>
    <xf numFmtId="0" fontId="0" fillId="33" borderId="79" xfId="0" applyFill="1" applyBorder="1" applyAlignment="1" applyProtection="1">
      <alignment horizontal="right"/>
      <protection locked="0"/>
    </xf>
    <xf numFmtId="0" fontId="13" fillId="33" borderId="31" xfId="0" applyFont="1" applyFill="1" applyBorder="1" applyAlignment="1" applyProtection="1">
      <alignment horizontal="left"/>
      <protection locked="0"/>
    </xf>
    <xf numFmtId="0" fontId="13" fillId="33" borderId="12" xfId="0" applyFont="1" applyFill="1" applyBorder="1" applyAlignment="1" applyProtection="1">
      <alignment horizontal="left"/>
      <protection locked="0"/>
    </xf>
    <xf numFmtId="0" fontId="5" fillId="33" borderId="81" xfId="0" applyFont="1" applyFill="1" applyBorder="1" applyAlignment="1" applyProtection="1">
      <alignment horizontal="left"/>
      <protection locked="0"/>
    </xf>
    <xf numFmtId="0" fontId="5" fillId="33" borderId="82" xfId="0" applyFont="1" applyFill="1" applyBorder="1" applyAlignment="1" applyProtection="1">
      <alignment horizontal="left"/>
      <protection locked="0"/>
    </xf>
    <xf numFmtId="0" fontId="5" fillId="33" borderId="8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4" fontId="11" fillId="33" borderId="84" xfId="0" applyNumberFormat="1" applyFont="1" applyFill="1" applyBorder="1" applyAlignment="1" applyProtection="1">
      <alignment/>
      <protection locked="0"/>
    </xf>
    <xf numFmtId="4" fontId="0" fillId="33" borderId="84" xfId="0" applyNumberFormat="1" applyFont="1" applyFill="1" applyBorder="1" applyAlignment="1" applyProtection="1">
      <alignment/>
      <protection locked="0"/>
    </xf>
    <xf numFmtId="4" fontId="0" fillId="33" borderId="84" xfId="0" applyNumberFormat="1" applyFill="1" applyBorder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31" xfId="0" applyFont="1" applyFill="1" applyBorder="1" applyAlignment="1" applyProtection="1">
      <alignment/>
      <protection hidden="1"/>
    </xf>
    <xf numFmtId="4" fontId="0" fillId="0" borderId="31" xfId="0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/>
      <protection/>
    </xf>
    <xf numFmtId="44" fontId="0" fillId="33" borderId="31" xfId="0" applyNumberFormat="1" applyFont="1" applyFill="1" applyBorder="1" applyAlignment="1" applyProtection="1">
      <alignment horizontal="right"/>
      <protection locked="0"/>
    </xf>
    <xf numFmtId="17" fontId="0" fillId="33" borderId="12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/>
    </xf>
    <xf numFmtId="4" fontId="10" fillId="0" borderId="74" xfId="0" applyNumberFormat="1" applyFont="1" applyBorder="1" applyAlignment="1" applyProtection="1">
      <alignment/>
      <protection/>
    </xf>
    <xf numFmtId="4" fontId="10" fillId="0" borderId="49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/>
      <protection/>
    </xf>
    <xf numFmtId="4" fontId="10" fillId="0" borderId="49" xfId="0" applyNumberFormat="1" applyFont="1" applyBorder="1" applyAlignment="1" applyProtection="1">
      <alignment/>
      <protection/>
    </xf>
    <xf numFmtId="0" fontId="0" fillId="0" borderId="85" xfId="0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0" fontId="0" fillId="0" borderId="84" xfId="0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0" fillId="0" borderId="8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12" xfId="0" applyFont="1" applyBorder="1" applyAlignment="1">
      <alignment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4" fontId="0" fillId="33" borderId="0" xfId="0" applyNumberFormat="1" applyFill="1" applyAlignment="1" applyProtection="1">
      <alignment/>
      <protection locked="0"/>
    </xf>
    <xf numFmtId="0" fontId="16" fillId="0" borderId="0" xfId="0" applyFont="1" applyBorder="1" applyAlignment="1" applyProtection="1">
      <alignment/>
      <protection/>
    </xf>
    <xf numFmtId="0" fontId="0" fillId="33" borderId="0" xfId="0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horizontal="right"/>
      <protection/>
    </xf>
    <xf numFmtId="0" fontId="7" fillId="0" borderId="0" xfId="0" applyFont="1" applyAlignment="1">
      <alignment horizontal="right"/>
    </xf>
    <xf numFmtId="4" fontId="11" fillId="33" borderId="34" xfId="0" applyNumberFormat="1" applyFont="1" applyFill="1" applyBorder="1" applyAlignment="1" applyProtection="1">
      <alignment horizontal="right"/>
      <protection locked="0"/>
    </xf>
    <xf numFmtId="44" fontId="0" fillId="33" borderId="20" xfId="0" applyNumberFormat="1" applyFill="1" applyBorder="1" applyAlignment="1" applyProtection="1">
      <alignment/>
      <protection locked="0"/>
    </xf>
    <xf numFmtId="0" fontId="1" fillId="33" borderId="31" xfId="0" applyFont="1" applyFill="1" applyBorder="1" applyAlignment="1" applyProtection="1">
      <alignment horizontal="left"/>
      <protection locked="0"/>
    </xf>
    <xf numFmtId="0" fontId="12" fillId="33" borderId="31" xfId="0" applyFont="1" applyFill="1" applyBorder="1" applyAlignment="1" applyProtection="1">
      <alignment horizontal="left"/>
      <protection locked="0"/>
    </xf>
    <xf numFmtId="2" fontId="13" fillId="33" borderId="41" xfId="0" applyNumberFormat="1" applyFont="1" applyFill="1" applyBorder="1" applyAlignment="1" applyProtection="1">
      <alignment horizontal="left"/>
      <protection locked="0"/>
    </xf>
    <xf numFmtId="2" fontId="13" fillId="33" borderId="31" xfId="0" applyNumberFormat="1" applyFont="1" applyFill="1" applyBorder="1" applyAlignment="1" applyProtection="1">
      <alignment horizontal="left"/>
      <protection locked="0"/>
    </xf>
    <xf numFmtId="2" fontId="13" fillId="33" borderId="12" xfId="0" applyNumberFormat="1" applyFont="1" applyFill="1" applyBorder="1" applyAlignment="1" applyProtection="1">
      <alignment horizontal="left"/>
      <protection locked="0"/>
    </xf>
    <xf numFmtId="0" fontId="0" fillId="33" borderId="49" xfId="0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 horizontal="right"/>
      <protection locked="0"/>
    </xf>
    <xf numFmtId="0" fontId="5" fillId="33" borderId="22" xfId="0" applyFont="1" applyFill="1" applyBorder="1" applyAlignment="1" applyProtection="1">
      <alignment horizontal="left"/>
      <protection locked="0"/>
    </xf>
    <xf numFmtId="0" fontId="0" fillId="33" borderId="22" xfId="0" applyFill="1" applyBorder="1" applyAlignment="1" applyProtection="1">
      <alignment horizontal="right"/>
      <protection locked="0"/>
    </xf>
    <xf numFmtId="0" fontId="0" fillId="33" borderId="4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14" fontId="0" fillId="33" borderId="0" xfId="0" applyNumberFormat="1" applyFill="1" applyAlignment="1" applyProtection="1">
      <alignment horizontal="right"/>
      <protection locked="0"/>
    </xf>
    <xf numFmtId="165" fontId="0" fillId="33" borderId="22" xfId="0" applyNumberForma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/>
    </xf>
    <xf numFmtId="44" fontId="1" fillId="0" borderId="0" xfId="0" applyNumberFormat="1" applyFont="1" applyBorder="1" applyAlignment="1" applyProtection="1">
      <alignment horizontal="right"/>
      <protection/>
    </xf>
    <xf numFmtId="0" fontId="0" fillId="33" borderId="31" xfId="0" applyFont="1" applyFill="1" applyBorder="1" applyAlignment="1" applyProtection="1">
      <alignment/>
      <protection locked="0"/>
    </xf>
    <xf numFmtId="16" fontId="0" fillId="33" borderId="0" xfId="0" applyNumberForma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8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89" xfId="0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90" xfId="0" applyBorder="1" applyAlignment="1" applyProtection="1">
      <alignment horizontal="left"/>
      <protection/>
    </xf>
    <xf numFmtId="0" fontId="0" fillId="0" borderId="84" xfId="0" applyBorder="1" applyAlignment="1" applyProtection="1">
      <alignment horizontal="left"/>
      <protection/>
    </xf>
    <xf numFmtId="0" fontId="0" fillId="0" borderId="88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91" xfId="0" applyBorder="1" applyAlignment="1" applyProtection="1">
      <alignment horizontal="left"/>
      <protection/>
    </xf>
    <xf numFmtId="0" fontId="0" fillId="0" borderId="70" xfId="0" applyBorder="1" applyAlignment="1" applyProtection="1">
      <alignment horizontal="left"/>
      <protection/>
    </xf>
    <xf numFmtId="0" fontId="0" fillId="0" borderId="86" xfId="0" applyBorder="1" applyAlignment="1" applyProtection="1">
      <alignment horizontal="left"/>
      <protection/>
    </xf>
    <xf numFmtId="0" fontId="0" fillId="0" borderId="92" xfId="0" applyBorder="1" applyAlignment="1" applyProtection="1">
      <alignment horizontal="left"/>
      <protection/>
    </xf>
    <xf numFmtId="0" fontId="0" fillId="0" borderId="85" xfId="0" applyBorder="1" applyAlignment="1" applyProtection="1">
      <alignment horizontal="left"/>
      <protection/>
    </xf>
    <xf numFmtId="0" fontId="0" fillId="0" borderId="87" xfId="0" applyBorder="1" applyAlignment="1" applyProtection="1">
      <alignment horizontal="left"/>
      <protection/>
    </xf>
    <xf numFmtId="0" fontId="0" fillId="0" borderId="92" xfId="0" applyBorder="1" applyAlignment="1" applyProtection="1">
      <alignment horizontal="center"/>
      <protection/>
    </xf>
    <xf numFmtId="0" fontId="0" fillId="0" borderId="85" xfId="0" applyBorder="1" applyAlignment="1" applyProtection="1">
      <alignment horizontal="center"/>
      <protection/>
    </xf>
    <xf numFmtId="0" fontId="0" fillId="0" borderId="87" xfId="0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left"/>
      <protection locked="0"/>
    </xf>
    <xf numFmtId="0" fontId="0" fillId="33" borderId="90" xfId="0" applyFill="1" applyBorder="1" applyAlignment="1" applyProtection="1">
      <alignment horizontal="left"/>
      <protection locked="0"/>
    </xf>
    <xf numFmtId="0" fontId="0" fillId="33" borderId="34" xfId="0" applyFill="1" applyBorder="1" applyAlignment="1" applyProtection="1">
      <alignment horizontal="left"/>
      <protection locked="0"/>
    </xf>
    <xf numFmtId="0" fontId="0" fillId="0" borderId="9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12" fillId="33" borderId="91" xfId="0" applyFont="1" applyFill="1" applyBorder="1" applyAlignment="1" applyProtection="1">
      <alignment horizontal="left"/>
      <protection locked="0"/>
    </xf>
    <xf numFmtId="0" fontId="12" fillId="33" borderId="70" xfId="0" applyFont="1" applyFill="1" applyBorder="1" applyAlignment="1" applyProtection="1">
      <alignment horizontal="left"/>
      <protection locked="0"/>
    </xf>
    <xf numFmtId="0" fontId="12" fillId="33" borderId="90" xfId="0" applyFont="1" applyFill="1" applyBorder="1" applyAlignment="1" applyProtection="1">
      <alignment horizontal="left"/>
      <protection locked="0"/>
    </xf>
    <xf numFmtId="0" fontId="12" fillId="33" borderId="34" xfId="0" applyFont="1" applyFill="1" applyBorder="1" applyAlignment="1" applyProtection="1">
      <alignment horizontal="left"/>
      <protection locked="0"/>
    </xf>
    <xf numFmtId="0" fontId="0" fillId="33" borderId="29" xfId="0" applyFont="1" applyFill="1" applyBorder="1" applyAlignment="1" applyProtection="1">
      <alignment horizontal="left"/>
      <protection locked="0"/>
    </xf>
    <xf numFmtId="0" fontId="0" fillId="33" borderId="90" xfId="0" applyFont="1" applyFill="1" applyBorder="1" applyAlignment="1" applyProtection="1">
      <alignment horizontal="left"/>
      <protection locked="0"/>
    </xf>
    <xf numFmtId="0" fontId="0" fillId="33" borderId="34" xfId="0" applyFont="1" applyFill="1" applyBorder="1" applyAlignment="1" applyProtection="1">
      <alignment horizontal="left"/>
      <protection locked="0"/>
    </xf>
    <xf numFmtId="0" fontId="1" fillId="0" borderId="88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89" xfId="0" applyFont="1" applyBorder="1" applyAlignment="1" applyProtection="1">
      <alignment horizontal="left"/>
      <protection/>
    </xf>
    <xf numFmtId="0" fontId="0" fillId="0" borderId="92" xfId="0" applyFont="1" applyBorder="1" applyAlignment="1" applyProtection="1">
      <alignment horizontal="left"/>
      <protection/>
    </xf>
    <xf numFmtId="0" fontId="0" fillId="0" borderId="85" xfId="0" applyFont="1" applyBorder="1" applyAlignment="1" applyProtection="1">
      <alignment horizontal="left"/>
      <protection/>
    </xf>
    <xf numFmtId="0" fontId="0" fillId="0" borderId="87" xfId="0" applyFont="1" applyBorder="1" applyAlignment="1" applyProtection="1">
      <alignment horizontal="left"/>
      <protection/>
    </xf>
    <xf numFmtId="0" fontId="10" fillId="0" borderId="93" xfId="0" applyFont="1" applyBorder="1" applyAlignment="1" applyProtection="1">
      <alignment horizontal="left"/>
      <protection/>
    </xf>
    <xf numFmtId="0" fontId="10" fillId="0" borderId="26" xfId="0" applyFont="1" applyBorder="1" applyAlignment="1" applyProtection="1">
      <alignment horizontal="left"/>
      <protection/>
    </xf>
    <xf numFmtId="0" fontId="10" fillId="0" borderId="94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/>
      <protection/>
    </xf>
    <xf numFmtId="0" fontId="1" fillId="0" borderId="90" xfId="0" applyFont="1" applyBorder="1" applyAlignment="1" applyProtection="1">
      <alignment horizontal="left"/>
      <protection/>
    </xf>
    <xf numFmtId="0" fontId="1" fillId="0" borderId="84" xfId="0" applyFont="1" applyBorder="1" applyAlignment="1" applyProtection="1">
      <alignment horizontal="left"/>
      <protection/>
    </xf>
    <xf numFmtId="0" fontId="1" fillId="0" borderId="91" xfId="0" applyFont="1" applyBorder="1" applyAlignment="1" applyProtection="1">
      <alignment horizontal="left"/>
      <protection/>
    </xf>
    <xf numFmtId="0" fontId="1" fillId="0" borderId="70" xfId="0" applyFont="1" applyBorder="1" applyAlignment="1" applyProtection="1">
      <alignment horizontal="left"/>
      <protection/>
    </xf>
    <xf numFmtId="0" fontId="1" fillId="0" borderId="86" xfId="0" applyFont="1" applyBorder="1" applyAlignment="1" applyProtection="1">
      <alignment horizontal="left"/>
      <protection/>
    </xf>
    <xf numFmtId="0" fontId="0" fillId="33" borderId="84" xfId="0" applyFill="1" applyBorder="1" applyAlignment="1" applyProtection="1">
      <alignment horizontal="left"/>
      <protection locked="0"/>
    </xf>
    <xf numFmtId="0" fontId="0" fillId="0" borderId="90" xfId="0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center"/>
      <protection hidden="1"/>
    </xf>
    <xf numFmtId="0" fontId="12" fillId="33" borderId="29" xfId="0" applyFont="1" applyFill="1" applyBorder="1" applyAlignment="1" applyProtection="1">
      <alignment horizontal="left"/>
      <protection locked="0"/>
    </xf>
    <xf numFmtId="0" fontId="12" fillId="33" borderId="84" xfId="0" applyFont="1" applyFill="1" applyBorder="1" applyAlignment="1" applyProtection="1">
      <alignment horizontal="left"/>
      <protection locked="0"/>
    </xf>
    <xf numFmtId="0" fontId="0" fillId="33" borderId="29" xfId="0" applyFont="1" applyFill="1" applyBorder="1" applyAlignment="1" applyProtection="1">
      <alignment horizontal="left"/>
      <protection locked="0"/>
    </xf>
    <xf numFmtId="0" fontId="0" fillId="33" borderId="90" xfId="0" applyFont="1" applyFill="1" applyBorder="1" applyAlignment="1" applyProtection="1">
      <alignment horizontal="left"/>
      <protection locked="0"/>
    </xf>
    <xf numFmtId="0" fontId="0" fillId="33" borderId="84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left"/>
      <protection locked="0"/>
    </xf>
    <xf numFmtId="2" fontId="1" fillId="33" borderId="0" xfId="0" applyNumberFormat="1" applyFont="1" applyFill="1" applyAlignment="1" applyProtection="1">
      <alignment horizontal="left"/>
      <protection locked="0"/>
    </xf>
    <xf numFmtId="2" fontId="0" fillId="33" borderId="0" xfId="0" applyNumberFormat="1" applyFill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0</xdr:row>
      <xdr:rowOff>0</xdr:rowOff>
    </xdr:from>
    <xdr:to>
      <xdr:col>2</xdr:col>
      <xdr:colOff>581025</xdr:colOff>
      <xdr:row>55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1219200" y="0"/>
          <a:ext cx="4391025" cy="9458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PageLayoutView="0" workbookViewId="0" topLeftCell="A1">
      <selection activeCell="C29" sqref="C29"/>
    </sheetView>
  </sheetViews>
  <sheetFormatPr defaultColWidth="9.00390625" defaultRowHeight="12.75"/>
  <cols>
    <col min="1" max="1" width="4.125" style="68" customWidth="1"/>
    <col min="2" max="2" width="63.25390625" style="68" customWidth="1"/>
    <col min="3" max="3" width="20.25390625" style="68" customWidth="1"/>
    <col min="4" max="16384" width="9.125" style="68" customWidth="1"/>
  </cols>
  <sheetData>
    <row r="1" spans="2:3" ht="12.75">
      <c r="B1" s="105" t="s">
        <v>256</v>
      </c>
      <c r="C1" s="124" t="s">
        <v>1</v>
      </c>
    </row>
    <row r="4" spans="1:2" ht="15.75">
      <c r="A4" s="150" t="s">
        <v>2</v>
      </c>
      <c r="B4" s="150" t="s">
        <v>160</v>
      </c>
    </row>
    <row r="7" ht="13.5" thickBot="1">
      <c r="C7" s="151"/>
    </row>
    <row r="8" spans="1:3" ht="18" customHeight="1">
      <c r="A8" s="70"/>
      <c r="B8" s="152"/>
      <c r="C8" s="153"/>
    </row>
    <row r="9" spans="1:3" ht="18" customHeight="1">
      <c r="A9" s="72" t="s">
        <v>3</v>
      </c>
      <c r="B9" s="133" t="s">
        <v>246</v>
      </c>
      <c r="C9" s="163">
        <v>1156000</v>
      </c>
    </row>
    <row r="10" spans="1:3" ht="18" customHeight="1">
      <c r="A10" s="73"/>
      <c r="B10" s="131"/>
      <c r="C10" s="154"/>
    </row>
    <row r="11" spans="1:3" ht="18" customHeight="1">
      <c r="A11" s="72" t="s">
        <v>4</v>
      </c>
      <c r="B11" s="133" t="s">
        <v>161</v>
      </c>
      <c r="C11" s="163">
        <v>370000</v>
      </c>
    </row>
    <row r="12" spans="1:3" ht="18" customHeight="1">
      <c r="A12" s="73"/>
      <c r="B12" s="131"/>
      <c r="C12" s="154"/>
    </row>
    <row r="13" spans="1:3" ht="18" customHeight="1" thickBot="1">
      <c r="A13" s="155" t="s">
        <v>5</v>
      </c>
      <c r="B13" s="156" t="s">
        <v>255</v>
      </c>
      <c r="C13" s="157">
        <f>C9+C11</f>
        <v>1526000</v>
      </c>
    </row>
    <row r="14" spans="1:3" ht="18" customHeight="1" thickTop="1">
      <c r="A14" s="73"/>
      <c r="B14" s="131"/>
      <c r="C14" s="154"/>
    </row>
    <row r="15" spans="1:3" ht="18" customHeight="1">
      <c r="A15" s="79" t="s">
        <v>6</v>
      </c>
      <c r="B15" s="107" t="s">
        <v>228</v>
      </c>
      <c r="C15" s="179">
        <v>0</v>
      </c>
    </row>
    <row r="16" spans="1:5" s="42" customFormat="1" ht="18" customHeight="1">
      <c r="A16" s="164"/>
      <c r="B16" s="55"/>
      <c r="C16" s="163"/>
      <c r="E16" s="42" t="s">
        <v>149</v>
      </c>
    </row>
    <row r="17" spans="1:3" ht="18" customHeight="1">
      <c r="A17" s="72" t="s">
        <v>7</v>
      </c>
      <c r="B17" s="158" t="s">
        <v>247</v>
      </c>
      <c r="C17" s="159">
        <f>C13-SUM(C15:C16)</f>
        <v>1526000</v>
      </c>
    </row>
    <row r="18" spans="1:3" ht="18" customHeight="1">
      <c r="A18" s="81"/>
      <c r="B18" s="117"/>
      <c r="C18" s="160"/>
    </row>
    <row r="19" spans="1:3" ht="18" customHeight="1">
      <c r="A19" s="72" t="s">
        <v>8</v>
      </c>
      <c r="B19" s="133" t="s">
        <v>9</v>
      </c>
      <c r="C19" s="163">
        <v>297000</v>
      </c>
    </row>
    <row r="20" spans="1:3" ht="18" customHeight="1">
      <c r="A20" s="73"/>
      <c r="B20" s="131"/>
      <c r="C20" s="154"/>
    </row>
    <row r="21" spans="1:3" ht="18" customHeight="1" thickBot="1">
      <c r="A21" s="92" t="s">
        <v>10</v>
      </c>
      <c r="B21" s="161" t="s">
        <v>162</v>
      </c>
      <c r="C21" s="162">
        <f>C17+C19</f>
        <v>1823000</v>
      </c>
    </row>
    <row r="22" spans="1:3" ht="12.75">
      <c r="A22" s="104"/>
      <c r="C22" s="151"/>
    </row>
    <row r="23" spans="1:3" ht="12.75">
      <c r="A23" s="104"/>
      <c r="C23" s="151"/>
    </row>
    <row r="29" spans="2:3" ht="12.75">
      <c r="B29" s="105" t="s">
        <v>257</v>
      </c>
      <c r="C29" s="105" t="s">
        <v>62</v>
      </c>
    </row>
    <row r="30" spans="2:3" ht="12.75">
      <c r="B30" s="105" t="s">
        <v>258</v>
      </c>
      <c r="C30" s="105"/>
    </row>
    <row r="31" spans="2:3" ht="12.75">
      <c r="B31" s="105" t="s">
        <v>259</v>
      </c>
      <c r="C31" s="105"/>
    </row>
    <row r="39" ht="12.75">
      <c r="A39" s="68" t="s">
        <v>13</v>
      </c>
    </row>
  </sheetData>
  <sheetProtection password="DDE8" sheet="1" objects="1" scenarios="1" insertRows="0" deleteRows="0" selectLockedCells="1"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7.375" style="237" customWidth="1"/>
    <col min="2" max="2" width="33.125" style="237" customWidth="1"/>
    <col min="3" max="3" width="10.125" style="237" customWidth="1"/>
    <col min="4" max="10" width="13.125" style="237" customWidth="1"/>
    <col min="11" max="11" width="5.875" style="237" customWidth="1"/>
    <col min="12" max="12" width="6.125" style="237" customWidth="1"/>
    <col min="13" max="13" width="10.125" style="237" bestFit="1" customWidth="1"/>
    <col min="14" max="16384" width="9.125" style="237" customWidth="1"/>
  </cols>
  <sheetData>
    <row r="1" spans="1:10" ht="12.75">
      <c r="A1" s="466" t="s">
        <v>0</v>
      </c>
      <c r="B1" s="466"/>
      <c r="C1" s="466"/>
      <c r="D1" s="466"/>
      <c r="E1" s="466"/>
      <c r="F1" s="466"/>
      <c r="G1" s="466"/>
      <c r="H1" s="466"/>
      <c r="J1" s="382" t="s">
        <v>69</v>
      </c>
    </row>
    <row r="3" ht="15.75">
      <c r="A3" s="238" t="s">
        <v>126</v>
      </c>
    </row>
    <row r="4" spans="1:6" ht="15.75">
      <c r="A4" s="238"/>
      <c r="B4" s="239" t="s">
        <v>222</v>
      </c>
      <c r="C4" s="239"/>
      <c r="D4" s="239"/>
      <c r="E4" s="239"/>
      <c r="F4" s="240"/>
    </row>
    <row r="5" spans="1:6" ht="15.75">
      <c r="A5" s="238" t="s">
        <v>120</v>
      </c>
      <c r="B5" s="239"/>
      <c r="C5" s="239"/>
      <c r="D5" s="239"/>
      <c r="E5" s="239"/>
      <c r="F5" s="240"/>
    </row>
    <row r="6" ht="13.5" thickBot="1">
      <c r="K6" s="240"/>
    </row>
    <row r="7" spans="1:10" ht="12.75">
      <c r="A7" s="241"/>
      <c r="B7" s="242"/>
      <c r="C7" s="243"/>
      <c r="D7" s="244" t="s">
        <v>135</v>
      </c>
      <c r="E7" s="244" t="s">
        <v>134</v>
      </c>
      <c r="F7" s="244" t="s">
        <v>133</v>
      </c>
      <c r="G7" s="244" t="s">
        <v>135</v>
      </c>
      <c r="H7" s="244" t="s">
        <v>134</v>
      </c>
      <c r="I7" s="241" t="s">
        <v>133</v>
      </c>
      <c r="J7" s="244"/>
    </row>
    <row r="8" spans="1:10" ht="12.75">
      <c r="A8" s="245" t="s">
        <v>70</v>
      </c>
      <c r="B8" s="246" t="s">
        <v>67</v>
      </c>
      <c r="C8" s="245" t="s">
        <v>71</v>
      </c>
      <c r="D8" s="247" t="s">
        <v>143</v>
      </c>
      <c r="E8" s="245" t="s">
        <v>144</v>
      </c>
      <c r="F8" s="245" t="s">
        <v>141</v>
      </c>
      <c r="G8" s="247" t="s">
        <v>205</v>
      </c>
      <c r="H8" s="245" t="s">
        <v>206</v>
      </c>
      <c r="I8" s="247" t="s">
        <v>197</v>
      </c>
      <c r="J8" s="245" t="s">
        <v>122</v>
      </c>
    </row>
    <row r="9" spans="1:10" ht="13.5" thickBot="1">
      <c r="A9" s="245" t="s">
        <v>72</v>
      </c>
      <c r="B9" s="248"/>
      <c r="C9" s="249"/>
      <c r="D9" s="247" t="s">
        <v>60</v>
      </c>
      <c r="E9" s="245" t="s">
        <v>60</v>
      </c>
      <c r="F9" s="245" t="s">
        <v>60</v>
      </c>
      <c r="G9" s="247" t="s">
        <v>60</v>
      </c>
      <c r="H9" s="245" t="s">
        <v>60</v>
      </c>
      <c r="I9" s="247" t="s">
        <v>60</v>
      </c>
      <c r="J9" s="245" t="s">
        <v>60</v>
      </c>
    </row>
    <row r="10" spans="1:10" ht="21.75" customHeight="1">
      <c r="A10" s="315"/>
      <c r="B10" s="388"/>
      <c r="C10" s="234"/>
      <c r="D10" s="231"/>
      <c r="E10" s="230"/>
      <c r="F10" s="231"/>
      <c r="G10" s="266">
        <f>D10+E10-F10</f>
        <v>0</v>
      </c>
      <c r="H10" s="231"/>
      <c r="I10" s="319"/>
      <c r="J10" s="363">
        <f>G10+H10-I10</f>
        <v>0</v>
      </c>
    </row>
    <row r="11" spans="1:10" ht="21.75" customHeight="1">
      <c r="A11" s="316"/>
      <c r="B11" s="389"/>
      <c r="C11" s="235"/>
      <c r="D11" s="233"/>
      <c r="E11" s="232"/>
      <c r="F11" s="233"/>
      <c r="G11" s="256">
        <f>D11+E11-F11</f>
        <v>0</v>
      </c>
      <c r="H11" s="233"/>
      <c r="I11" s="314"/>
      <c r="J11" s="364">
        <f aca="true" t="shared" si="0" ref="J11:J21">G11+H11-I11</f>
        <v>0</v>
      </c>
    </row>
    <row r="12" spans="1:10" ht="21.75" customHeight="1">
      <c r="A12" s="316"/>
      <c r="B12" s="389"/>
      <c r="C12" s="235"/>
      <c r="D12" s="233"/>
      <c r="E12" s="232"/>
      <c r="F12" s="233"/>
      <c r="G12" s="256">
        <f aca="true" t="shared" si="1" ref="G12:G21">D12+E12-F12</f>
        <v>0</v>
      </c>
      <c r="H12" s="233"/>
      <c r="I12" s="314"/>
      <c r="J12" s="364">
        <f t="shared" si="0"/>
        <v>0</v>
      </c>
    </row>
    <row r="13" spans="1:10" ht="21.75" customHeight="1">
      <c r="A13" s="317"/>
      <c r="B13" s="389"/>
      <c r="C13" s="235"/>
      <c r="D13" s="233"/>
      <c r="E13" s="232"/>
      <c r="F13" s="233"/>
      <c r="G13" s="256">
        <f t="shared" si="1"/>
        <v>0</v>
      </c>
      <c r="H13" s="233"/>
      <c r="I13" s="314"/>
      <c r="J13" s="364">
        <f t="shared" si="0"/>
        <v>0</v>
      </c>
    </row>
    <row r="14" spans="1:10" ht="21.75" customHeight="1">
      <c r="A14" s="316"/>
      <c r="B14" s="389"/>
      <c r="C14" s="235"/>
      <c r="D14" s="233"/>
      <c r="E14" s="232"/>
      <c r="F14" s="232"/>
      <c r="G14" s="256">
        <f t="shared" si="1"/>
        <v>0</v>
      </c>
      <c r="H14" s="233"/>
      <c r="I14" s="314"/>
      <c r="J14" s="364">
        <f t="shared" si="0"/>
        <v>0</v>
      </c>
    </row>
    <row r="15" spans="1:10" ht="21.75" customHeight="1">
      <c r="A15" s="316"/>
      <c r="B15" s="389"/>
      <c r="C15" s="235"/>
      <c r="D15" s="233"/>
      <c r="E15" s="232"/>
      <c r="F15" s="232"/>
      <c r="G15" s="256">
        <f t="shared" si="1"/>
        <v>0</v>
      </c>
      <c r="H15" s="233"/>
      <c r="I15" s="314"/>
      <c r="J15" s="364">
        <f t="shared" si="0"/>
        <v>0</v>
      </c>
    </row>
    <row r="16" spans="1:10" ht="21.75" customHeight="1">
      <c r="A16" s="316"/>
      <c r="B16" s="389"/>
      <c r="C16" s="235"/>
      <c r="D16" s="233"/>
      <c r="E16" s="232"/>
      <c r="F16" s="232"/>
      <c r="G16" s="256">
        <f t="shared" si="1"/>
        <v>0</v>
      </c>
      <c r="H16" s="233"/>
      <c r="I16" s="314"/>
      <c r="J16" s="364">
        <f t="shared" si="0"/>
        <v>0</v>
      </c>
    </row>
    <row r="17" spans="1:10" ht="21.75" customHeight="1">
      <c r="A17" s="316"/>
      <c r="B17" s="389"/>
      <c r="C17" s="235"/>
      <c r="D17" s="233"/>
      <c r="E17" s="232"/>
      <c r="F17" s="232"/>
      <c r="G17" s="256">
        <f t="shared" si="1"/>
        <v>0</v>
      </c>
      <c r="H17" s="233"/>
      <c r="I17" s="314"/>
      <c r="J17" s="364">
        <f t="shared" si="0"/>
        <v>0</v>
      </c>
    </row>
    <row r="18" spans="1:10" ht="21.75" customHeight="1">
      <c r="A18" s="318"/>
      <c r="B18" s="389"/>
      <c r="C18" s="235"/>
      <c r="D18" s="233"/>
      <c r="E18" s="232"/>
      <c r="F18" s="232"/>
      <c r="G18" s="256">
        <f t="shared" si="1"/>
        <v>0</v>
      </c>
      <c r="H18" s="233"/>
      <c r="I18" s="314"/>
      <c r="J18" s="364">
        <f t="shared" si="0"/>
        <v>0</v>
      </c>
    </row>
    <row r="19" spans="1:10" ht="21.75" customHeight="1">
      <c r="A19" s="316"/>
      <c r="B19" s="390"/>
      <c r="C19" s="235"/>
      <c r="D19" s="233"/>
      <c r="E19" s="232"/>
      <c r="F19" s="232"/>
      <c r="G19" s="256">
        <f t="shared" si="1"/>
        <v>0</v>
      </c>
      <c r="H19" s="233"/>
      <c r="I19" s="314"/>
      <c r="J19" s="364">
        <f t="shared" si="0"/>
        <v>0</v>
      </c>
    </row>
    <row r="20" spans="1:10" ht="21.75" customHeight="1">
      <c r="A20" s="316"/>
      <c r="B20" s="389"/>
      <c r="C20" s="235"/>
      <c r="D20" s="233"/>
      <c r="E20" s="232"/>
      <c r="F20" s="232"/>
      <c r="G20" s="256">
        <f t="shared" si="1"/>
        <v>0</v>
      </c>
      <c r="H20" s="233"/>
      <c r="I20" s="314"/>
      <c r="J20" s="364">
        <f t="shared" si="0"/>
        <v>0</v>
      </c>
    </row>
    <row r="21" spans="1:10" ht="21.75" customHeight="1">
      <c r="A21" s="317"/>
      <c r="B21" s="389"/>
      <c r="C21" s="235"/>
      <c r="D21" s="233"/>
      <c r="E21" s="232"/>
      <c r="F21" s="232"/>
      <c r="G21" s="256">
        <f t="shared" si="1"/>
        <v>0</v>
      </c>
      <c r="H21" s="233"/>
      <c r="I21" s="314"/>
      <c r="J21" s="364">
        <f t="shared" si="0"/>
        <v>0</v>
      </c>
    </row>
    <row r="22" spans="1:14" s="250" customFormat="1" ht="21.75" customHeight="1" thickBot="1">
      <c r="A22" s="264"/>
      <c r="B22" s="267" t="s">
        <v>150</v>
      </c>
      <c r="C22" s="265"/>
      <c r="D22" s="268">
        <f aca="true" t="shared" si="2" ref="D22:J22">SUM(D10:D21)</f>
        <v>0</v>
      </c>
      <c r="E22" s="269">
        <f t="shared" si="2"/>
        <v>0</v>
      </c>
      <c r="F22" s="269">
        <f t="shared" si="2"/>
        <v>0</v>
      </c>
      <c r="G22" s="269">
        <f t="shared" si="2"/>
        <v>0</v>
      </c>
      <c r="H22" s="269">
        <f t="shared" si="2"/>
        <v>0</v>
      </c>
      <c r="I22" s="270">
        <f t="shared" si="2"/>
        <v>0</v>
      </c>
      <c r="J22" s="271">
        <f t="shared" si="2"/>
        <v>0</v>
      </c>
      <c r="M22" s="250">
        <f>G22+H22-I22</f>
        <v>0</v>
      </c>
      <c r="N22" s="250" t="s">
        <v>154</v>
      </c>
    </row>
    <row r="23" spans="1:10" ht="21.75" customHeight="1">
      <c r="A23" s="251"/>
      <c r="B23" s="251"/>
      <c r="C23" s="251"/>
      <c r="D23" s="251"/>
      <c r="E23" s="251"/>
      <c r="F23" s="251"/>
      <c r="G23" s="251"/>
      <c r="H23" s="251"/>
      <c r="I23" s="251"/>
      <c r="J23" s="251"/>
    </row>
    <row r="24" spans="1:10" ht="12.75">
      <c r="A24" s="237" t="s">
        <v>13</v>
      </c>
      <c r="B24" s="467" t="s">
        <v>235</v>
      </c>
      <c r="C24" s="467"/>
      <c r="E24" s="252"/>
      <c r="F24" s="252"/>
      <c r="G24" s="373" t="s">
        <v>65</v>
      </c>
      <c r="H24" s="375"/>
      <c r="I24" s="375"/>
      <c r="J24" s="250"/>
    </row>
    <row r="25" spans="1:10" ht="12.75">
      <c r="A25" s="237" t="s">
        <v>13</v>
      </c>
      <c r="B25" s="253" t="s">
        <v>73</v>
      </c>
      <c r="E25" s="467" t="s">
        <v>153</v>
      </c>
      <c r="F25" s="467"/>
      <c r="G25" s="374" t="s">
        <v>152</v>
      </c>
      <c r="H25" s="250"/>
      <c r="I25" s="250"/>
      <c r="J25" s="250"/>
    </row>
  </sheetData>
  <sheetProtection password="DDE8" sheet="1" objects="1" scenarios="1" selectLockedCells="1"/>
  <mergeCells count="3">
    <mergeCell ref="A1:H1"/>
    <mergeCell ref="B24:C24"/>
    <mergeCell ref="E25:F2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625" style="68" customWidth="1"/>
    <col min="2" max="2" width="33.625" style="68" customWidth="1"/>
    <col min="3" max="3" width="10.125" style="68" customWidth="1"/>
    <col min="4" max="10" width="13.00390625" style="68" customWidth="1"/>
    <col min="11" max="11" width="5.875" style="68" customWidth="1"/>
    <col min="12" max="12" width="6.125" style="68" customWidth="1"/>
    <col min="13" max="16384" width="9.125" style="68" customWidth="1"/>
  </cols>
  <sheetData>
    <row r="1" spans="1:10" ht="12.75">
      <c r="A1" s="465" t="s">
        <v>0</v>
      </c>
      <c r="B1" s="465"/>
      <c r="C1" s="465"/>
      <c r="D1" s="465"/>
      <c r="E1" s="465"/>
      <c r="F1" s="465"/>
      <c r="G1" s="465"/>
      <c r="H1" s="465"/>
      <c r="J1" s="124" t="s">
        <v>74</v>
      </c>
    </row>
    <row r="3" ht="15.75">
      <c r="A3" s="150" t="s">
        <v>126</v>
      </c>
    </row>
    <row r="4" spans="1:6" ht="15.75">
      <c r="A4" s="150"/>
      <c r="B4" s="108" t="s">
        <v>222</v>
      </c>
      <c r="C4" s="108"/>
      <c r="D4" s="108"/>
      <c r="E4" s="108"/>
      <c r="F4" s="101"/>
    </row>
    <row r="5" spans="1:6" ht="15.75">
      <c r="A5" s="150" t="s">
        <v>121</v>
      </c>
      <c r="B5" s="108"/>
      <c r="C5" s="108"/>
      <c r="D5" s="108"/>
      <c r="E5" s="108"/>
      <c r="F5" s="101"/>
    </row>
    <row r="6" ht="13.5" thickBot="1">
      <c r="K6" s="101"/>
    </row>
    <row r="7" spans="1:10" ht="12.75">
      <c r="A7" s="254"/>
      <c r="B7" s="190"/>
      <c r="C7" s="191"/>
      <c r="D7" s="192" t="s">
        <v>135</v>
      </c>
      <c r="E7" s="192" t="s">
        <v>134</v>
      </c>
      <c r="F7" s="192" t="s">
        <v>133</v>
      </c>
      <c r="G7" s="192" t="s">
        <v>135</v>
      </c>
      <c r="H7" s="192" t="s">
        <v>134</v>
      </c>
      <c r="I7" s="254" t="s">
        <v>133</v>
      </c>
      <c r="J7" s="192"/>
    </row>
    <row r="8" spans="1:10" ht="12.75">
      <c r="A8" s="196" t="s">
        <v>70</v>
      </c>
      <c r="B8" s="195" t="s">
        <v>67</v>
      </c>
      <c r="C8" s="196" t="s">
        <v>71</v>
      </c>
      <c r="D8" s="86" t="s">
        <v>143</v>
      </c>
      <c r="E8" s="196" t="s">
        <v>144</v>
      </c>
      <c r="F8" s="196" t="s">
        <v>141</v>
      </c>
      <c r="G8" s="86" t="s">
        <v>205</v>
      </c>
      <c r="H8" s="196" t="s">
        <v>206</v>
      </c>
      <c r="I8" s="86" t="s">
        <v>197</v>
      </c>
      <c r="J8" s="196" t="s">
        <v>122</v>
      </c>
    </row>
    <row r="9" spans="1:10" ht="13.5" thickBot="1">
      <c r="A9" s="201" t="s">
        <v>72</v>
      </c>
      <c r="B9" s="199"/>
      <c r="C9" s="200"/>
      <c r="D9" s="255" t="s">
        <v>60</v>
      </c>
      <c r="E9" s="201" t="s">
        <v>60</v>
      </c>
      <c r="F9" s="201" t="s">
        <v>60</v>
      </c>
      <c r="G9" s="255" t="s">
        <v>60</v>
      </c>
      <c r="H9" s="202" t="s">
        <v>60</v>
      </c>
      <c r="I9" s="203" t="s">
        <v>60</v>
      </c>
      <c r="J9" s="201" t="s">
        <v>60</v>
      </c>
    </row>
    <row r="10" spans="1:10" ht="21.75" customHeight="1" thickTop="1">
      <c r="A10" s="302"/>
      <c r="B10" s="313"/>
      <c r="C10" s="235"/>
      <c r="D10" s="233"/>
      <c r="E10" s="233"/>
      <c r="F10" s="233"/>
      <c r="G10" s="256">
        <f>D10+E10-F10</f>
        <v>0</v>
      </c>
      <c r="H10" s="233"/>
      <c r="I10" s="314"/>
      <c r="J10" s="361">
        <f>G10+H10-I10</f>
        <v>0</v>
      </c>
    </row>
    <row r="11" spans="1:10" ht="21.75" customHeight="1">
      <c r="A11" s="303"/>
      <c r="B11" s="313"/>
      <c r="C11" s="235"/>
      <c r="D11" s="233"/>
      <c r="E11" s="233"/>
      <c r="F11" s="233"/>
      <c r="G11" s="256">
        <f aca="true" t="shared" si="0" ref="G11:G20">D11+E11-F11</f>
        <v>0</v>
      </c>
      <c r="H11" s="233"/>
      <c r="I11" s="314"/>
      <c r="J11" s="362">
        <f aca="true" t="shared" si="1" ref="J11:J21">G11+H11-I11</f>
        <v>0</v>
      </c>
    </row>
    <row r="12" spans="1:10" ht="21.75" customHeight="1">
      <c r="A12" s="303"/>
      <c r="B12" s="313"/>
      <c r="C12" s="235"/>
      <c r="D12" s="233"/>
      <c r="E12" s="233"/>
      <c r="F12" s="233"/>
      <c r="G12" s="256">
        <f t="shared" si="0"/>
        <v>0</v>
      </c>
      <c r="H12" s="233"/>
      <c r="I12" s="314"/>
      <c r="J12" s="362">
        <f t="shared" si="1"/>
        <v>0</v>
      </c>
    </row>
    <row r="13" spans="1:10" ht="21.75" customHeight="1">
      <c r="A13" s="304"/>
      <c r="B13" s="313"/>
      <c r="C13" s="235"/>
      <c r="D13" s="233"/>
      <c r="E13" s="233"/>
      <c r="F13" s="233"/>
      <c r="G13" s="256">
        <f t="shared" si="0"/>
        <v>0</v>
      </c>
      <c r="H13" s="233"/>
      <c r="I13" s="314"/>
      <c r="J13" s="362">
        <f t="shared" si="1"/>
        <v>0</v>
      </c>
    </row>
    <row r="14" spans="1:10" ht="21.75" customHeight="1">
      <c r="A14" s="293"/>
      <c r="B14" s="326"/>
      <c r="C14" s="235"/>
      <c r="D14" s="233"/>
      <c r="E14" s="233"/>
      <c r="F14" s="233"/>
      <c r="G14" s="256">
        <f t="shared" si="0"/>
        <v>0</v>
      </c>
      <c r="H14" s="233"/>
      <c r="I14" s="314"/>
      <c r="J14" s="362">
        <f t="shared" si="1"/>
        <v>0</v>
      </c>
    </row>
    <row r="15" spans="1:10" ht="21.75" customHeight="1">
      <c r="A15" s="293"/>
      <c r="B15" s="326"/>
      <c r="C15" s="235"/>
      <c r="D15" s="233"/>
      <c r="E15" s="233"/>
      <c r="F15" s="233"/>
      <c r="G15" s="256">
        <f t="shared" si="0"/>
        <v>0</v>
      </c>
      <c r="H15" s="233"/>
      <c r="I15" s="314"/>
      <c r="J15" s="362">
        <f t="shared" si="1"/>
        <v>0</v>
      </c>
    </row>
    <row r="16" spans="1:10" ht="21.75" customHeight="1">
      <c r="A16" s="293"/>
      <c r="B16" s="326"/>
      <c r="C16" s="235"/>
      <c r="D16" s="233"/>
      <c r="E16" s="233"/>
      <c r="F16" s="233"/>
      <c r="G16" s="256">
        <f t="shared" si="0"/>
        <v>0</v>
      </c>
      <c r="H16" s="233"/>
      <c r="I16" s="314"/>
      <c r="J16" s="362">
        <f t="shared" si="1"/>
        <v>0</v>
      </c>
    </row>
    <row r="17" spans="1:10" ht="21.75" customHeight="1">
      <c r="A17" s="293"/>
      <c r="B17" s="326"/>
      <c r="C17" s="235"/>
      <c r="D17" s="233"/>
      <c r="E17" s="233"/>
      <c r="F17" s="233"/>
      <c r="G17" s="256">
        <f t="shared" si="0"/>
        <v>0</v>
      </c>
      <c r="H17" s="233"/>
      <c r="I17" s="314"/>
      <c r="J17" s="362">
        <f t="shared" si="1"/>
        <v>0</v>
      </c>
    </row>
    <row r="18" spans="1:10" ht="21.75" customHeight="1">
      <c r="A18" s="305"/>
      <c r="B18" s="326"/>
      <c r="C18" s="235"/>
      <c r="D18" s="233"/>
      <c r="E18" s="233"/>
      <c r="F18" s="233"/>
      <c r="G18" s="256">
        <f t="shared" si="0"/>
        <v>0</v>
      </c>
      <c r="H18" s="233"/>
      <c r="I18" s="314"/>
      <c r="J18" s="362">
        <f t="shared" si="1"/>
        <v>0</v>
      </c>
    </row>
    <row r="19" spans="1:10" ht="21.75" customHeight="1">
      <c r="A19" s="293"/>
      <c r="B19" s="327"/>
      <c r="C19" s="235"/>
      <c r="D19" s="233"/>
      <c r="E19" s="233"/>
      <c r="F19" s="233"/>
      <c r="G19" s="256">
        <f t="shared" si="0"/>
        <v>0</v>
      </c>
      <c r="H19" s="233"/>
      <c r="I19" s="314"/>
      <c r="J19" s="362">
        <f t="shared" si="1"/>
        <v>0</v>
      </c>
    </row>
    <row r="20" spans="1:10" ht="21.75" customHeight="1">
      <c r="A20" s="293"/>
      <c r="B20" s="326"/>
      <c r="C20" s="235"/>
      <c r="D20" s="233"/>
      <c r="E20" s="233"/>
      <c r="F20" s="233"/>
      <c r="G20" s="256">
        <f t="shared" si="0"/>
        <v>0</v>
      </c>
      <c r="H20" s="233"/>
      <c r="I20" s="314"/>
      <c r="J20" s="362">
        <f t="shared" si="1"/>
        <v>0</v>
      </c>
    </row>
    <row r="21" spans="1:10" ht="21.75" customHeight="1">
      <c r="A21" s="292"/>
      <c r="B21" s="326"/>
      <c r="C21" s="235"/>
      <c r="D21" s="233"/>
      <c r="E21" s="233"/>
      <c r="F21" s="233"/>
      <c r="G21" s="256">
        <f>D21+E21-F21</f>
        <v>0</v>
      </c>
      <c r="H21" s="233"/>
      <c r="I21" s="314"/>
      <c r="J21" s="362">
        <f t="shared" si="1"/>
        <v>0</v>
      </c>
    </row>
    <row r="22" spans="1:10" s="167" customFormat="1" ht="21.75" customHeight="1" thickBot="1">
      <c r="A22" s="257"/>
      <c r="B22" s="258" t="s">
        <v>150</v>
      </c>
      <c r="C22" s="259"/>
      <c r="D22" s="260">
        <f aca="true" t="shared" si="2" ref="D22:J22">SUM(D10:D21)</f>
        <v>0</v>
      </c>
      <c r="E22" s="260">
        <f t="shared" si="2"/>
        <v>0</v>
      </c>
      <c r="F22" s="260">
        <f t="shared" si="2"/>
        <v>0</v>
      </c>
      <c r="G22" s="260">
        <f t="shared" si="2"/>
        <v>0</v>
      </c>
      <c r="H22" s="260">
        <f t="shared" si="2"/>
        <v>0</v>
      </c>
      <c r="I22" s="261">
        <f t="shared" si="2"/>
        <v>0</v>
      </c>
      <c r="J22" s="262">
        <f t="shared" si="2"/>
        <v>0</v>
      </c>
    </row>
    <row r="23" spans="1:10" ht="21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2.75">
      <c r="A24" s="68" t="s">
        <v>13</v>
      </c>
      <c r="B24" s="407" t="s">
        <v>235</v>
      </c>
      <c r="C24" s="407"/>
      <c r="E24" s="263" t="s">
        <v>105</v>
      </c>
      <c r="F24" s="263"/>
      <c r="G24" s="376" t="s">
        <v>65</v>
      </c>
      <c r="H24" s="167"/>
      <c r="I24" s="167"/>
      <c r="J24" s="167"/>
    </row>
    <row r="25" spans="1:10" ht="12.75">
      <c r="A25" s="68" t="s">
        <v>13</v>
      </c>
      <c r="B25" s="105" t="s">
        <v>73</v>
      </c>
      <c r="E25" s="407" t="s">
        <v>236</v>
      </c>
      <c r="F25" s="407"/>
      <c r="G25" s="276" t="s">
        <v>152</v>
      </c>
      <c r="H25" s="167"/>
      <c r="I25" s="167"/>
      <c r="J25" s="167"/>
    </row>
  </sheetData>
  <sheetProtection password="DDE8" sheet="1" objects="1" scenarios="1" selectLockedCells="1"/>
  <mergeCells count="3">
    <mergeCell ref="A1:H1"/>
    <mergeCell ref="E25:F25"/>
    <mergeCell ref="B24:C24"/>
  </mergeCells>
  <printOptions/>
  <pageMargins left="0.984251968503937" right="0.3937007874015748" top="0.984251968503937" bottom="0.984251968503937" header="0.5118110236220472" footer="0.5118110236220472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75390625" style="68" customWidth="1"/>
    <col min="2" max="2" width="26.75390625" style="68" customWidth="1"/>
    <col min="3" max="9" width="10.75390625" style="68" customWidth="1"/>
    <col min="10" max="10" width="19.875" style="68" customWidth="1"/>
    <col min="11" max="16384" width="9.125" style="68" customWidth="1"/>
  </cols>
  <sheetData>
    <row r="1" spans="1:10" ht="12.75">
      <c r="A1" s="407" t="s">
        <v>0</v>
      </c>
      <c r="B1" s="407"/>
      <c r="C1" s="407"/>
      <c r="D1" s="407"/>
      <c r="E1" s="407"/>
      <c r="F1" s="407"/>
      <c r="G1" s="407"/>
      <c r="H1" s="407"/>
      <c r="J1" s="396" t="s">
        <v>75</v>
      </c>
    </row>
    <row r="2" ht="12.75">
      <c r="J2" s="91"/>
    </row>
    <row r="3" ht="15.75">
      <c r="A3" s="169" t="s">
        <v>76</v>
      </c>
    </row>
    <row r="4" ht="13.5" thickBot="1">
      <c r="J4" s="93" t="s">
        <v>59</v>
      </c>
    </row>
    <row r="5" spans="1:10" ht="12.75">
      <c r="A5" s="170" t="s">
        <v>45</v>
      </c>
      <c r="B5" s="397" t="s">
        <v>77</v>
      </c>
      <c r="C5" s="171" t="s">
        <v>78</v>
      </c>
      <c r="D5" s="171" t="s">
        <v>79</v>
      </c>
      <c r="E5" s="171" t="s">
        <v>80</v>
      </c>
      <c r="F5" s="171" t="s">
        <v>81</v>
      </c>
      <c r="G5" s="398" t="s">
        <v>82</v>
      </c>
      <c r="H5" s="399"/>
      <c r="I5" s="400"/>
      <c r="J5" s="175" t="s">
        <v>57</v>
      </c>
    </row>
    <row r="6" spans="1:10" ht="12.75">
      <c r="A6" s="174" t="s">
        <v>50</v>
      </c>
      <c r="B6" s="131" t="s">
        <v>83</v>
      </c>
      <c r="C6" s="130" t="s">
        <v>84</v>
      </c>
      <c r="D6" s="130" t="s">
        <v>55</v>
      </c>
      <c r="E6" s="130" t="s">
        <v>85</v>
      </c>
      <c r="F6" s="130">
        <v>2011</v>
      </c>
      <c r="G6" s="129">
        <v>2012</v>
      </c>
      <c r="H6" s="129">
        <v>2013</v>
      </c>
      <c r="I6" s="129">
        <v>2014</v>
      </c>
      <c r="J6" s="175" t="s">
        <v>86</v>
      </c>
    </row>
    <row r="7" spans="1:10" ht="13.5" thickBot="1">
      <c r="A7" s="176"/>
      <c r="B7" s="161"/>
      <c r="C7" s="161" t="s">
        <v>87</v>
      </c>
      <c r="D7" s="161"/>
      <c r="E7" s="161"/>
      <c r="F7" s="137" t="s">
        <v>88</v>
      </c>
      <c r="G7" s="161"/>
      <c r="H7" s="161"/>
      <c r="I7" s="161"/>
      <c r="J7" s="206"/>
    </row>
    <row r="8" spans="1:10" ht="18" customHeight="1">
      <c r="A8" s="293"/>
      <c r="B8" s="291"/>
      <c r="C8" s="295"/>
      <c r="D8" s="298"/>
      <c r="E8" s="298"/>
      <c r="F8" s="298"/>
      <c r="G8" s="298"/>
      <c r="H8" s="298"/>
      <c r="I8" s="298"/>
      <c r="J8" s="391"/>
    </row>
    <row r="9" spans="1:10" ht="18" customHeight="1">
      <c r="A9" s="293"/>
      <c r="B9" s="291"/>
      <c r="C9" s="295"/>
      <c r="D9" s="298"/>
      <c r="E9" s="298"/>
      <c r="F9" s="298"/>
      <c r="G9" s="298"/>
      <c r="H9" s="298"/>
      <c r="I9" s="298"/>
      <c r="J9" s="391"/>
    </row>
    <row r="10" spans="1:10" ht="18" customHeight="1">
      <c r="A10" s="293"/>
      <c r="B10" s="291"/>
      <c r="C10" s="295"/>
      <c r="D10" s="298"/>
      <c r="E10" s="298"/>
      <c r="F10" s="298"/>
      <c r="G10" s="298"/>
      <c r="H10" s="298"/>
      <c r="I10" s="298"/>
      <c r="J10" s="391"/>
    </row>
    <row r="11" spans="1:10" ht="18" customHeight="1">
      <c r="A11" s="293"/>
      <c r="B11" s="291"/>
      <c r="C11" s="295"/>
      <c r="D11" s="298"/>
      <c r="E11" s="298"/>
      <c r="F11" s="298"/>
      <c r="G11" s="298"/>
      <c r="H11" s="298"/>
      <c r="I11" s="298"/>
      <c r="J11" s="391"/>
    </row>
    <row r="12" spans="1:10" ht="18" customHeight="1">
      <c r="A12" s="293"/>
      <c r="B12" s="291"/>
      <c r="C12" s="295"/>
      <c r="D12" s="298"/>
      <c r="E12" s="298"/>
      <c r="F12" s="298"/>
      <c r="G12" s="298"/>
      <c r="H12" s="298"/>
      <c r="I12" s="298"/>
      <c r="J12" s="391"/>
    </row>
    <row r="13" spans="1:10" ht="18" customHeight="1">
      <c r="A13" s="293"/>
      <c r="B13" s="291"/>
      <c r="C13" s="295"/>
      <c r="D13" s="298"/>
      <c r="E13" s="298"/>
      <c r="F13" s="298"/>
      <c r="G13" s="298"/>
      <c r="H13" s="298"/>
      <c r="I13" s="298"/>
      <c r="J13" s="391"/>
    </row>
    <row r="14" spans="1:10" ht="18" customHeight="1">
      <c r="A14" s="293"/>
      <c r="B14" s="291"/>
      <c r="C14" s="295"/>
      <c r="D14" s="298"/>
      <c r="E14" s="298"/>
      <c r="F14" s="298"/>
      <c r="G14" s="298"/>
      <c r="H14" s="298"/>
      <c r="I14" s="298"/>
      <c r="J14" s="391"/>
    </row>
    <row r="15" spans="1:10" ht="18" customHeight="1">
      <c r="A15" s="293"/>
      <c r="B15" s="291"/>
      <c r="C15" s="295"/>
      <c r="D15" s="298"/>
      <c r="E15" s="298"/>
      <c r="F15" s="298"/>
      <c r="G15" s="298"/>
      <c r="H15" s="298"/>
      <c r="I15" s="298"/>
      <c r="J15" s="391"/>
    </row>
    <row r="16" spans="1:10" ht="18" customHeight="1">
      <c r="A16" s="293"/>
      <c r="B16" s="291"/>
      <c r="C16" s="295"/>
      <c r="D16" s="298"/>
      <c r="E16" s="298"/>
      <c r="F16" s="298"/>
      <c r="G16" s="298"/>
      <c r="H16" s="298"/>
      <c r="I16" s="298"/>
      <c r="J16" s="391"/>
    </row>
    <row r="17" spans="1:10" ht="18" customHeight="1">
      <c r="A17" s="293"/>
      <c r="B17" s="291"/>
      <c r="C17" s="295"/>
      <c r="D17" s="298"/>
      <c r="E17" s="298"/>
      <c r="F17" s="298"/>
      <c r="G17" s="298"/>
      <c r="H17" s="298"/>
      <c r="I17" s="298"/>
      <c r="J17" s="391"/>
    </row>
    <row r="18" spans="1:10" ht="18" customHeight="1">
      <c r="A18" s="293"/>
      <c r="B18" s="291"/>
      <c r="C18" s="295"/>
      <c r="D18" s="298"/>
      <c r="E18" s="298"/>
      <c r="F18" s="298"/>
      <c r="G18" s="298"/>
      <c r="H18" s="298"/>
      <c r="I18" s="298"/>
      <c r="J18" s="391"/>
    </row>
    <row r="19" spans="1:10" ht="18" customHeight="1">
      <c r="A19" s="293"/>
      <c r="B19" s="291"/>
      <c r="C19" s="295"/>
      <c r="D19" s="298"/>
      <c r="E19" s="298"/>
      <c r="F19" s="298"/>
      <c r="G19" s="298"/>
      <c r="H19" s="298"/>
      <c r="I19" s="298"/>
      <c r="J19" s="391"/>
    </row>
    <row r="20" spans="1:10" ht="18" customHeight="1">
      <c r="A20" s="293"/>
      <c r="B20" s="291"/>
      <c r="C20" s="295"/>
      <c r="D20" s="298"/>
      <c r="E20" s="298"/>
      <c r="F20" s="298"/>
      <c r="G20" s="298"/>
      <c r="H20" s="298"/>
      <c r="I20" s="298"/>
      <c r="J20" s="391"/>
    </row>
    <row r="21" spans="1:10" ht="18" customHeight="1">
      <c r="A21" s="293"/>
      <c r="B21" s="291"/>
      <c r="C21" s="295"/>
      <c r="D21" s="298"/>
      <c r="E21" s="298"/>
      <c r="F21" s="298"/>
      <c r="G21" s="298"/>
      <c r="H21" s="298"/>
      <c r="I21" s="298"/>
      <c r="J21" s="391"/>
    </row>
    <row r="22" spans="1:10" ht="18" customHeight="1">
      <c r="A22" s="293"/>
      <c r="B22" s="291"/>
      <c r="C22" s="295"/>
      <c r="D22" s="298"/>
      <c r="E22" s="298"/>
      <c r="F22" s="298"/>
      <c r="G22" s="298"/>
      <c r="H22" s="298"/>
      <c r="I22" s="298"/>
      <c r="J22" s="391"/>
    </row>
    <row r="23" spans="1:10" ht="18" customHeight="1">
      <c r="A23" s="293"/>
      <c r="B23" s="291"/>
      <c r="C23" s="295"/>
      <c r="D23" s="298"/>
      <c r="E23" s="298"/>
      <c r="F23" s="298"/>
      <c r="G23" s="298"/>
      <c r="H23" s="298"/>
      <c r="I23" s="298"/>
      <c r="J23" s="391"/>
    </row>
    <row r="24" spans="1:10" ht="18" customHeight="1" thickBot="1">
      <c r="A24" s="392"/>
      <c r="B24" s="393"/>
      <c r="C24" s="394"/>
      <c r="D24" s="402"/>
      <c r="E24" s="402"/>
      <c r="F24" s="402"/>
      <c r="G24" s="402"/>
      <c r="H24" s="402"/>
      <c r="I24" s="402"/>
      <c r="J24" s="395"/>
    </row>
    <row r="25" spans="1:10" ht="12.75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2.75">
      <c r="A26" s="91" t="s">
        <v>89</v>
      </c>
      <c r="B26" s="91"/>
      <c r="C26" s="91"/>
      <c r="D26" s="91"/>
      <c r="E26" s="91"/>
      <c r="F26" s="91"/>
      <c r="G26" s="91"/>
      <c r="H26" s="91"/>
      <c r="I26" s="91"/>
      <c r="J26" s="91"/>
    </row>
    <row r="27" spans="1:10" ht="12.75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9" spans="1:10" ht="12.75">
      <c r="A29" s="407" t="s">
        <v>237</v>
      </c>
      <c r="B29" s="407"/>
      <c r="C29" s="407" t="s">
        <v>62</v>
      </c>
      <c r="D29" s="407"/>
      <c r="E29" s="105" t="s">
        <v>11</v>
      </c>
      <c r="F29" s="407"/>
      <c r="G29" s="407"/>
      <c r="H29" s="407" t="s">
        <v>12</v>
      </c>
      <c r="I29" s="407"/>
      <c r="J29" s="407"/>
    </row>
  </sheetData>
  <sheetProtection password="DDE8" sheet="1" objects="1" scenarios="1" selectLockedCells="1"/>
  <mergeCells count="5">
    <mergeCell ref="A1:H1"/>
    <mergeCell ref="A29:B29"/>
    <mergeCell ref="C29:D29"/>
    <mergeCell ref="F29:G29"/>
    <mergeCell ref="H29:J29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27.875" style="0" customWidth="1"/>
    <col min="2" max="2" width="9.75390625" style="0" customWidth="1"/>
    <col min="3" max="3" width="15.75390625" style="0" customWidth="1"/>
    <col min="4" max="4" width="13.00390625" style="0" customWidth="1"/>
    <col min="5" max="5" width="14.625" style="0" customWidth="1"/>
  </cols>
  <sheetData>
    <row r="1" ht="15">
      <c r="E1" s="383" t="s">
        <v>90</v>
      </c>
    </row>
    <row r="2" spans="1:4" ht="15">
      <c r="A2" s="468" t="s">
        <v>145</v>
      </c>
      <c r="B2" s="468"/>
      <c r="C2" s="468"/>
      <c r="D2" s="468"/>
    </row>
    <row r="3" ht="12.75">
      <c r="A3" t="s">
        <v>238</v>
      </c>
    </row>
    <row r="7" spans="1:5" ht="18">
      <c r="A7" s="20" t="s">
        <v>203</v>
      </c>
      <c r="B7" s="21"/>
      <c r="C7" s="21"/>
      <c r="D7" s="21"/>
      <c r="E7" s="21"/>
    </row>
    <row r="8" spans="1:5" ht="18">
      <c r="A8" s="20"/>
      <c r="B8" s="21"/>
      <c r="C8" s="21"/>
      <c r="D8" s="21"/>
      <c r="E8" s="21"/>
    </row>
    <row r="9" ht="13.5" thickBot="1"/>
    <row r="10" spans="1:5" ht="15">
      <c r="A10" s="22"/>
      <c r="B10" s="23" t="s">
        <v>91</v>
      </c>
      <c r="C10" s="23" t="s">
        <v>223</v>
      </c>
      <c r="D10" s="24" t="s">
        <v>49</v>
      </c>
      <c r="E10" s="25" t="s">
        <v>56</v>
      </c>
    </row>
    <row r="11" spans="1:5" ht="15">
      <c r="A11" s="26" t="s">
        <v>92</v>
      </c>
      <c r="B11" s="27" t="s">
        <v>93</v>
      </c>
      <c r="C11" s="27">
        <v>2011</v>
      </c>
      <c r="D11" s="28">
        <v>2011</v>
      </c>
      <c r="E11" s="29" t="s">
        <v>94</v>
      </c>
    </row>
    <row r="12" spans="1:5" ht="15">
      <c r="A12" s="30"/>
      <c r="B12" s="4"/>
      <c r="C12" s="31"/>
      <c r="D12" s="32"/>
      <c r="E12" s="33" t="s">
        <v>95</v>
      </c>
    </row>
    <row r="13" spans="1:5" ht="15">
      <c r="A13" s="41" t="s">
        <v>96</v>
      </c>
      <c r="B13" s="2"/>
      <c r="C13" s="45"/>
      <c r="D13" s="46"/>
      <c r="E13" s="47"/>
    </row>
    <row r="14" spans="1:5" ht="15">
      <c r="A14" s="34"/>
      <c r="B14" s="5"/>
      <c r="C14" s="48"/>
      <c r="D14" s="48"/>
      <c r="E14" s="49"/>
    </row>
    <row r="15" spans="1:5" ht="15">
      <c r="A15" s="34" t="s">
        <v>97</v>
      </c>
      <c r="B15" s="39" t="s">
        <v>98</v>
      </c>
      <c r="C15" s="280"/>
      <c r="D15" s="280"/>
      <c r="E15" s="281">
        <f>D15-C15</f>
        <v>0</v>
      </c>
    </row>
    <row r="16" spans="1:5" ht="15">
      <c r="A16" s="34"/>
      <c r="B16" s="40"/>
      <c r="C16" s="48"/>
      <c r="D16" s="48"/>
      <c r="E16" s="49"/>
    </row>
    <row r="17" spans="1:5" ht="15">
      <c r="A17" s="34" t="s">
        <v>99</v>
      </c>
      <c r="B17" s="39" t="s">
        <v>100</v>
      </c>
      <c r="C17" s="273"/>
      <c r="D17" s="273"/>
      <c r="E17" s="49">
        <f>D17-C17</f>
        <v>0</v>
      </c>
    </row>
    <row r="18" spans="1:5" ht="15">
      <c r="A18" s="34"/>
      <c r="B18" s="40"/>
      <c r="C18" s="48"/>
      <c r="D18" s="48"/>
      <c r="E18" s="49"/>
    </row>
    <row r="19" spans="1:5" ht="15">
      <c r="A19" s="34"/>
      <c r="B19" s="27"/>
      <c r="C19" s="48"/>
      <c r="D19" s="48"/>
      <c r="E19" s="49"/>
    </row>
    <row r="20" spans="1:5" ht="15">
      <c r="A20" s="38"/>
      <c r="B20" s="27"/>
      <c r="C20" s="48"/>
      <c r="D20" s="48"/>
      <c r="E20" s="49"/>
    </row>
    <row r="21" spans="1:5" ht="15">
      <c r="A21" s="38" t="s">
        <v>101</v>
      </c>
      <c r="B21" s="27"/>
      <c r="C21" s="48"/>
      <c r="D21" s="48"/>
      <c r="E21" s="49"/>
    </row>
    <row r="22" spans="1:5" ht="15">
      <c r="A22" s="283" t="s">
        <v>204</v>
      </c>
      <c r="B22" s="39" t="s">
        <v>100</v>
      </c>
      <c r="C22" s="27" t="s">
        <v>102</v>
      </c>
      <c r="D22" s="273"/>
      <c r="E22" s="35" t="s">
        <v>102</v>
      </c>
    </row>
    <row r="23" spans="1:5" ht="13.5" thickBot="1">
      <c r="A23" s="14"/>
      <c r="B23" s="15"/>
      <c r="C23" s="15"/>
      <c r="D23" s="15"/>
      <c r="E23" s="16"/>
    </row>
    <row r="31" spans="1:5" ht="12.75">
      <c r="A31" s="469" t="s">
        <v>254</v>
      </c>
      <c r="B31" s="469"/>
      <c r="C31" t="s">
        <v>11</v>
      </c>
      <c r="D31" t="s">
        <v>12</v>
      </c>
      <c r="E31" t="s">
        <v>152</v>
      </c>
    </row>
    <row r="32" spans="1:4" ht="12.75">
      <c r="A32" s="105"/>
      <c r="C32" s="166"/>
      <c r="D32" s="401"/>
    </row>
    <row r="34" ht="12.75">
      <c r="A34" s="236" t="s">
        <v>62</v>
      </c>
    </row>
    <row r="36" s="236" customFormat="1" ht="12.75"/>
  </sheetData>
  <sheetProtection password="DDE8" sheet="1" objects="1" scenarios="1" selectLockedCells="1"/>
  <mergeCells count="2">
    <mergeCell ref="A2:D2"/>
    <mergeCell ref="A31:B3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6" width="9.125" style="68" customWidth="1"/>
    <col min="7" max="7" width="3.625" style="68" customWidth="1"/>
    <col min="8" max="8" width="22.625" style="68" customWidth="1"/>
    <col min="9" max="9" width="7.75390625" style="68" customWidth="1"/>
    <col min="10" max="16384" width="9.125" style="68" customWidth="1"/>
  </cols>
  <sheetData>
    <row r="1" spans="1:8" ht="12.75">
      <c r="A1" s="465" t="s">
        <v>0</v>
      </c>
      <c r="B1" s="465"/>
      <c r="C1" s="465"/>
      <c r="D1" s="465"/>
      <c r="E1" s="465"/>
      <c r="F1" s="465"/>
      <c r="H1" s="124" t="s">
        <v>103</v>
      </c>
    </row>
    <row r="5" spans="1:8" ht="15.75">
      <c r="A5" s="150" t="s">
        <v>104</v>
      </c>
      <c r="B5" s="108"/>
      <c r="C5" s="108"/>
      <c r="D5" s="108"/>
      <c r="E5" s="108"/>
      <c r="F5" s="108"/>
      <c r="G5" s="108"/>
      <c r="H5" s="108"/>
    </row>
    <row r="6" spans="1:8" ht="15.75">
      <c r="A6" s="274" t="s">
        <v>105</v>
      </c>
      <c r="B6" s="108"/>
      <c r="C6" s="150"/>
      <c r="D6" s="150" t="s">
        <v>202</v>
      </c>
      <c r="E6" s="108"/>
      <c r="F6" s="108"/>
      <c r="G6" s="108"/>
      <c r="H6" s="108"/>
    </row>
    <row r="7" spans="1:4" ht="18">
      <c r="A7" s="104"/>
      <c r="C7" s="275"/>
      <c r="D7" s="275"/>
    </row>
    <row r="10" ht="12.75">
      <c r="A10" s="276" t="s">
        <v>106</v>
      </c>
    </row>
    <row r="11" spans="2:8" ht="12.75">
      <c r="B11" s="68" t="s">
        <v>107</v>
      </c>
      <c r="H11" s="278"/>
    </row>
    <row r="12" ht="12.75">
      <c r="H12" s="151"/>
    </row>
    <row r="13" spans="2:8" ht="12.75">
      <c r="B13" s="68" t="s">
        <v>108</v>
      </c>
      <c r="G13" s="276"/>
      <c r="H13" s="278"/>
    </row>
    <row r="14" spans="7:8" ht="12.75">
      <c r="G14" s="276"/>
      <c r="H14" s="151"/>
    </row>
    <row r="15" spans="2:8" ht="12.75">
      <c r="B15" s="68" t="s">
        <v>109</v>
      </c>
      <c r="H15" s="278"/>
    </row>
    <row r="16" ht="12.75">
      <c r="H16" s="151"/>
    </row>
    <row r="17" spans="2:8" ht="12.75">
      <c r="B17" s="68" t="s">
        <v>110</v>
      </c>
      <c r="H17" s="151"/>
    </row>
    <row r="18" spans="2:8" ht="12.75">
      <c r="B18" s="68" t="s">
        <v>111</v>
      </c>
      <c r="H18" s="279"/>
    </row>
    <row r="19" ht="12.75">
      <c r="H19" s="151"/>
    </row>
    <row r="20" spans="2:8" ht="12.75">
      <c r="B20" s="276" t="s">
        <v>112</v>
      </c>
      <c r="H20" s="277">
        <f>H11-SUM(H13:H18)</f>
        <v>0</v>
      </c>
    </row>
    <row r="21" ht="12.75">
      <c r="H21" s="151"/>
    </row>
    <row r="22" ht="12.75">
      <c r="H22" s="151"/>
    </row>
    <row r="23" ht="12.75">
      <c r="H23" s="151"/>
    </row>
    <row r="24" ht="12.75">
      <c r="H24" s="151"/>
    </row>
    <row r="25" ht="12.75">
      <c r="H25" s="151"/>
    </row>
    <row r="26" ht="12.75">
      <c r="H26" s="151"/>
    </row>
    <row r="27" spans="1:8" ht="12.75">
      <c r="A27" s="276" t="s">
        <v>113</v>
      </c>
      <c r="H27" s="151"/>
    </row>
    <row r="28" spans="1:8" ht="12.75">
      <c r="A28" s="68" t="s">
        <v>114</v>
      </c>
      <c r="B28" s="68" t="s">
        <v>115</v>
      </c>
      <c r="H28" s="278"/>
    </row>
    <row r="29" ht="12.75">
      <c r="H29" s="151"/>
    </row>
    <row r="30" spans="2:8" ht="12.75">
      <c r="B30" s="68" t="s">
        <v>116</v>
      </c>
      <c r="H30" s="279"/>
    </row>
    <row r="31" ht="12.75">
      <c r="H31" s="151"/>
    </row>
    <row r="32" spans="2:8" ht="12.75">
      <c r="B32" s="276" t="s">
        <v>112</v>
      </c>
      <c r="H32" s="277">
        <f>H28-H30</f>
        <v>0</v>
      </c>
    </row>
    <row r="45" spans="1:6" ht="12.75">
      <c r="A45" s="407" t="s">
        <v>155</v>
      </c>
      <c r="B45" s="407"/>
      <c r="C45" s="407"/>
      <c r="D45" s="407"/>
      <c r="E45" s="407"/>
      <c r="F45" s="407"/>
    </row>
    <row r="48" spans="1:6" ht="12.75">
      <c r="A48" s="407" t="s">
        <v>156</v>
      </c>
      <c r="B48" s="407"/>
      <c r="C48" s="407"/>
      <c r="D48" s="407"/>
      <c r="E48" s="407"/>
      <c r="F48" s="407"/>
    </row>
    <row r="50" spans="1:6" ht="12.75">
      <c r="A50" s="407" t="s">
        <v>157</v>
      </c>
      <c r="B50" s="407"/>
      <c r="C50" s="407"/>
      <c r="D50" s="407"/>
      <c r="E50" s="407"/>
      <c r="F50" s="407"/>
    </row>
    <row r="52" spans="1:6" ht="12.75">
      <c r="A52" s="407" t="s">
        <v>158</v>
      </c>
      <c r="B52" s="407"/>
      <c r="C52" s="407"/>
      <c r="D52" s="407"/>
      <c r="E52" s="407"/>
      <c r="F52" s="407"/>
    </row>
  </sheetData>
  <sheetProtection password="DDE8" sheet="1" objects="1" scenarios="1" selectLockedCells="1"/>
  <mergeCells count="5">
    <mergeCell ref="A1:F1"/>
    <mergeCell ref="A48:F48"/>
    <mergeCell ref="A50:F50"/>
    <mergeCell ref="A52:F52"/>
    <mergeCell ref="A45:F4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B52" sqref="B51:B52"/>
    </sheetView>
  </sheetViews>
  <sheetFormatPr defaultColWidth="9.00390625" defaultRowHeight="12.75"/>
  <cols>
    <col min="1" max="1" width="4.125" style="68" customWidth="1"/>
    <col min="2" max="2" width="61.875" style="68" customWidth="1"/>
    <col min="3" max="3" width="21.00390625" style="68" customWidth="1"/>
    <col min="4" max="4" width="4.00390625" style="68" customWidth="1"/>
    <col min="5" max="5" width="54.625" style="68" customWidth="1"/>
    <col min="6" max="16384" width="9.125" style="68" customWidth="1"/>
  </cols>
  <sheetData>
    <row r="1" spans="1:3" ht="12.75">
      <c r="A1" s="407" t="s">
        <v>0</v>
      </c>
      <c r="B1" s="407"/>
      <c r="C1" s="68" t="s">
        <v>14</v>
      </c>
    </row>
    <row r="3" spans="1:3" ht="15.75">
      <c r="A3" s="108" t="s">
        <v>124</v>
      </c>
      <c r="B3" s="109" t="s">
        <v>164</v>
      </c>
      <c r="C3" s="110"/>
    </row>
    <row r="4" ht="12.75">
      <c r="E4" s="68" t="s">
        <v>178</v>
      </c>
    </row>
    <row r="5" spans="1:3" ht="13.5" customHeight="1">
      <c r="A5" s="111" t="s">
        <v>15</v>
      </c>
      <c r="B5" s="88" t="s">
        <v>165</v>
      </c>
      <c r="C5" s="112"/>
    </row>
    <row r="6" spans="1:3" ht="13.5" customHeight="1">
      <c r="A6" s="89"/>
      <c r="B6" s="112" t="s">
        <v>16</v>
      </c>
      <c r="C6" s="112"/>
    </row>
    <row r="7" spans="1:3" ht="13.5" customHeight="1">
      <c r="A7" s="89"/>
      <c r="B7" s="112" t="s">
        <v>166</v>
      </c>
      <c r="C7" s="113">
        <f>SUM(C8:C9)</f>
        <v>0</v>
      </c>
    </row>
    <row r="8" spans="1:3" ht="13.5" customHeight="1">
      <c r="A8" s="89"/>
      <c r="B8" s="112" t="s">
        <v>17</v>
      </c>
      <c r="C8" s="125"/>
    </row>
    <row r="9" spans="1:3" ht="13.5" customHeight="1">
      <c r="A9" s="89"/>
      <c r="B9" s="112" t="s">
        <v>18</v>
      </c>
      <c r="C9" s="125"/>
    </row>
    <row r="10" spans="1:3" ht="13.5" customHeight="1">
      <c r="A10" s="89"/>
      <c r="B10" s="112"/>
      <c r="C10" s="114"/>
    </row>
    <row r="11" spans="1:3" ht="13.5" customHeight="1">
      <c r="A11" s="89"/>
      <c r="B11" s="112" t="s">
        <v>163</v>
      </c>
      <c r="C11" s="113">
        <f>SUM(C12:C13)</f>
        <v>0</v>
      </c>
    </row>
    <row r="12" spans="1:3" ht="13.5" customHeight="1">
      <c r="A12" s="89"/>
      <c r="B12" s="112" t="s">
        <v>19</v>
      </c>
      <c r="C12" s="113">
        <f>ROUND(C8*0.01,2)</f>
        <v>0</v>
      </c>
    </row>
    <row r="13" spans="1:3" ht="13.5" customHeight="1">
      <c r="A13" s="89"/>
      <c r="B13" s="112" t="s">
        <v>20</v>
      </c>
      <c r="C13" s="113">
        <f>ROUND(C9*0.01,2)</f>
        <v>0</v>
      </c>
    </row>
    <row r="14" spans="1:3" ht="13.5" customHeight="1">
      <c r="A14" s="89"/>
      <c r="B14" s="112"/>
      <c r="C14" s="114"/>
    </row>
    <row r="15" spans="1:3" ht="13.5" customHeight="1">
      <c r="A15" s="89"/>
      <c r="B15" s="112" t="s">
        <v>127</v>
      </c>
      <c r="C15" s="113">
        <f>SUM(C16:C17)</f>
        <v>0</v>
      </c>
    </row>
    <row r="16" spans="1:3" ht="13.5" customHeight="1">
      <c r="A16" s="89"/>
      <c r="B16" s="112" t="s">
        <v>21</v>
      </c>
      <c r="C16" s="125"/>
    </row>
    <row r="17" spans="1:3" ht="13.5" customHeight="1">
      <c r="A17" s="89"/>
      <c r="B17" s="112" t="s">
        <v>22</v>
      </c>
      <c r="C17" s="125"/>
    </row>
    <row r="18" spans="1:3" ht="13.5" customHeight="1">
      <c r="A18" s="89"/>
      <c r="B18" s="112"/>
      <c r="C18" s="114"/>
    </row>
    <row r="19" spans="1:3" ht="13.5" customHeight="1">
      <c r="A19" s="89"/>
      <c r="B19" s="112" t="s">
        <v>23</v>
      </c>
      <c r="C19" s="113">
        <f>SUM(C20:C21)</f>
        <v>0</v>
      </c>
    </row>
    <row r="20" spans="1:3" ht="13.5" customHeight="1">
      <c r="A20" s="89"/>
      <c r="B20" s="112" t="s">
        <v>24</v>
      </c>
      <c r="C20" s="113">
        <f>C12-C16</f>
        <v>0</v>
      </c>
    </row>
    <row r="21" spans="1:3" ht="13.5" customHeight="1">
      <c r="A21" s="89"/>
      <c r="B21" s="112" t="s">
        <v>25</v>
      </c>
      <c r="C21" s="113">
        <f>C13-C17</f>
        <v>0</v>
      </c>
    </row>
    <row r="22" spans="1:3" ht="13.5" customHeight="1">
      <c r="A22" s="89"/>
      <c r="B22" s="112"/>
      <c r="C22" s="114"/>
    </row>
    <row r="23" spans="1:3" ht="13.5" customHeight="1">
      <c r="A23" s="89"/>
      <c r="B23" s="112"/>
      <c r="C23" s="114"/>
    </row>
    <row r="24" spans="1:3" ht="13.5" customHeight="1">
      <c r="A24" s="111" t="s">
        <v>26</v>
      </c>
      <c r="B24" s="88" t="s">
        <v>27</v>
      </c>
      <c r="C24" s="114"/>
    </row>
    <row r="25" spans="1:3" ht="13.5" customHeight="1">
      <c r="A25" s="112"/>
      <c r="B25" s="112" t="s">
        <v>167</v>
      </c>
      <c r="C25" s="125"/>
    </row>
    <row r="26" spans="1:3" ht="13.5" customHeight="1">
      <c r="A26" s="112"/>
      <c r="B26" s="112"/>
      <c r="C26" s="114"/>
    </row>
    <row r="27" spans="1:3" ht="13.5" customHeight="1">
      <c r="A27" s="112"/>
      <c r="B27" s="112" t="s">
        <v>28</v>
      </c>
      <c r="C27" s="125"/>
    </row>
    <row r="28" spans="1:5" ht="13.5" customHeight="1">
      <c r="A28" s="112"/>
      <c r="B28" s="112" t="s">
        <v>168</v>
      </c>
      <c r="C28" s="125"/>
      <c r="E28" s="68" t="s">
        <v>151</v>
      </c>
    </row>
    <row r="29" spans="1:3" ht="13.5" customHeight="1">
      <c r="A29" s="112"/>
      <c r="B29" s="112"/>
      <c r="C29" s="113"/>
    </row>
    <row r="30" spans="1:3" ht="13.5" customHeight="1">
      <c r="A30" s="112"/>
      <c r="B30" s="112" t="s">
        <v>29</v>
      </c>
      <c r="C30" s="125"/>
    </row>
    <row r="31" spans="1:5" ht="13.5" customHeight="1">
      <c r="A31" s="112"/>
      <c r="B31" s="112" t="s">
        <v>169</v>
      </c>
      <c r="C31" s="125"/>
      <c r="E31" s="68" t="s">
        <v>151</v>
      </c>
    </row>
    <row r="32" spans="1:3" ht="13.5" customHeight="1">
      <c r="A32" s="112"/>
      <c r="B32" s="112"/>
      <c r="C32" s="113"/>
    </row>
    <row r="33" spans="1:3" ht="13.5" customHeight="1">
      <c r="A33" s="112"/>
      <c r="B33" s="112" t="s">
        <v>170</v>
      </c>
      <c r="C33" s="113"/>
    </row>
    <row r="34" spans="1:3" ht="13.5" customHeight="1">
      <c r="A34" s="112"/>
      <c r="B34" s="112" t="s">
        <v>128</v>
      </c>
      <c r="C34" s="113">
        <f>C15</f>
        <v>0</v>
      </c>
    </row>
    <row r="35" spans="1:3" ht="13.5" customHeight="1">
      <c r="A35" s="112"/>
      <c r="B35" s="112"/>
      <c r="C35" s="113"/>
    </row>
    <row r="36" spans="1:5" ht="13.5" customHeight="1">
      <c r="A36" s="112"/>
      <c r="B36" s="112" t="s">
        <v>176</v>
      </c>
      <c r="C36" s="125"/>
      <c r="E36" s="68" t="s">
        <v>177</v>
      </c>
    </row>
    <row r="37" spans="1:3" ht="13.5" customHeight="1">
      <c r="A37" s="112"/>
      <c r="B37" s="112"/>
      <c r="C37" s="113"/>
    </row>
    <row r="38" spans="1:3" ht="13.5" customHeight="1">
      <c r="A38" s="112"/>
      <c r="B38" s="115" t="s">
        <v>173</v>
      </c>
      <c r="C38" s="113">
        <f>SUM(C25:C36)</f>
        <v>0</v>
      </c>
    </row>
    <row r="39" spans="1:3" ht="13.5" customHeight="1">
      <c r="A39" s="112"/>
      <c r="B39" s="112"/>
      <c r="C39" s="113"/>
    </row>
    <row r="40" spans="1:3" ht="13.5" customHeight="1">
      <c r="A40" s="112"/>
      <c r="B40" s="112" t="s">
        <v>171</v>
      </c>
      <c r="C40" s="125"/>
    </row>
    <row r="41" spans="1:3" ht="13.5" customHeight="1">
      <c r="A41" s="112"/>
      <c r="B41" s="112"/>
      <c r="C41" s="113"/>
    </row>
    <row r="42" spans="1:3" ht="13.5" customHeight="1">
      <c r="A42" s="112"/>
      <c r="B42" s="115" t="s">
        <v>174</v>
      </c>
      <c r="C42" s="116">
        <f>C38-C40</f>
        <v>0</v>
      </c>
    </row>
    <row r="43" spans="1:3" ht="13.5" customHeight="1">
      <c r="A43" s="117"/>
      <c r="B43" s="118"/>
      <c r="C43" s="119"/>
    </row>
    <row r="44" spans="1:3" ht="13.5" customHeight="1">
      <c r="A44" s="117"/>
      <c r="B44" s="120" t="s">
        <v>172</v>
      </c>
      <c r="C44" s="113">
        <f>C19</f>
        <v>0</v>
      </c>
    </row>
    <row r="45" spans="1:3" ht="13.5" customHeight="1">
      <c r="A45" s="117"/>
      <c r="B45" s="112" t="s">
        <v>24</v>
      </c>
      <c r="C45" s="119">
        <f>C20</f>
        <v>0</v>
      </c>
    </row>
    <row r="46" spans="1:3" ht="13.5" customHeight="1">
      <c r="A46" s="117"/>
      <c r="B46" s="112" t="s">
        <v>25</v>
      </c>
      <c r="C46" s="119">
        <f>C21</f>
        <v>0</v>
      </c>
    </row>
    <row r="47" spans="1:3" ht="13.5" customHeight="1">
      <c r="A47" s="117"/>
      <c r="B47" s="120"/>
      <c r="C47" s="119"/>
    </row>
    <row r="48" spans="1:3" ht="13.5" customHeight="1">
      <c r="A48" s="117"/>
      <c r="B48" s="118" t="s">
        <v>175</v>
      </c>
      <c r="C48" s="116">
        <f>C42+C44</f>
        <v>0</v>
      </c>
    </row>
    <row r="49" spans="1:3" ht="13.5" customHeight="1" thickBot="1">
      <c r="A49" s="121"/>
      <c r="B49" s="121"/>
      <c r="C49" s="122"/>
    </row>
    <row r="52" ht="12.75">
      <c r="B52" s="123" t="s">
        <v>30</v>
      </c>
    </row>
    <row r="53" spans="2:3" ht="12.75">
      <c r="B53" s="105"/>
      <c r="C53" s="105"/>
    </row>
    <row r="54" spans="2:3" ht="12.75">
      <c r="B54" s="105"/>
      <c r="C54" s="105"/>
    </row>
    <row r="75" ht="12.75">
      <c r="B75" s="124"/>
    </row>
  </sheetData>
  <sheetProtection selectLockedCells="1"/>
  <mergeCells count="1">
    <mergeCell ref="A1:B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zoomScalePageLayoutView="0" workbookViewId="0" topLeftCell="A16">
      <selection activeCell="A1" sqref="A1:B1"/>
    </sheetView>
  </sheetViews>
  <sheetFormatPr defaultColWidth="9.00390625" defaultRowHeight="12.75"/>
  <cols>
    <col min="1" max="1" width="4.125" style="68" customWidth="1"/>
    <col min="2" max="2" width="61.875" style="68" customWidth="1"/>
    <col min="3" max="3" width="21.00390625" style="68" customWidth="1"/>
    <col min="4" max="4" width="5.875" style="68" customWidth="1"/>
    <col min="5" max="5" width="13.625" style="68" customWidth="1"/>
    <col min="6" max="6" width="12.75390625" style="68" customWidth="1"/>
    <col min="7" max="16384" width="9.125" style="68" customWidth="1"/>
  </cols>
  <sheetData>
    <row r="1" spans="1:3" ht="12.75">
      <c r="A1" s="407" t="s">
        <v>256</v>
      </c>
      <c r="B1" s="407"/>
      <c r="C1" s="124" t="s">
        <v>14</v>
      </c>
    </row>
    <row r="3" spans="1:3" ht="15.75">
      <c r="A3" s="108" t="s">
        <v>124</v>
      </c>
      <c r="B3" s="109" t="s">
        <v>164</v>
      </c>
      <c r="C3" s="110"/>
    </row>
    <row r="5" spans="1:5" ht="13.5" customHeight="1">
      <c r="A5" s="111" t="s">
        <v>15</v>
      </c>
      <c r="B5" s="88" t="s">
        <v>165</v>
      </c>
      <c r="C5" s="112"/>
      <c r="E5" s="285" t="s">
        <v>178</v>
      </c>
    </row>
    <row r="6" spans="1:3" ht="13.5" customHeight="1">
      <c r="A6" s="89"/>
      <c r="B6" s="112" t="s">
        <v>16</v>
      </c>
      <c r="C6" s="112"/>
    </row>
    <row r="7" spans="1:7" ht="13.5" customHeight="1">
      <c r="A7" s="89"/>
      <c r="B7" s="112" t="s">
        <v>250</v>
      </c>
      <c r="C7" s="113">
        <f>SUM(C8:C11)</f>
        <v>19013483</v>
      </c>
      <c r="E7" s="377" t="s">
        <v>215</v>
      </c>
      <c r="G7" s="353"/>
    </row>
    <row r="8" spans="1:6" ht="13.5" customHeight="1">
      <c r="A8" s="89"/>
      <c r="B8" s="112" t="s">
        <v>214</v>
      </c>
      <c r="C8" s="125">
        <v>18740000</v>
      </c>
      <c r="E8" s="68" t="s">
        <v>221</v>
      </c>
      <c r="F8" s="354"/>
    </row>
    <row r="9" spans="1:5" s="181" customFormat="1" ht="13.5" customHeight="1">
      <c r="A9" s="355"/>
      <c r="B9" s="356" t="s">
        <v>216</v>
      </c>
      <c r="C9" s="357">
        <v>10430</v>
      </c>
      <c r="E9" s="181" t="s">
        <v>229</v>
      </c>
    </row>
    <row r="10" spans="1:5" ht="13.5" customHeight="1">
      <c r="A10" s="89"/>
      <c r="B10" s="112" t="s">
        <v>217</v>
      </c>
      <c r="C10" s="125">
        <v>263053</v>
      </c>
      <c r="E10" s="331" t="s">
        <v>220</v>
      </c>
    </row>
    <row r="11" spans="1:5" ht="13.5" customHeight="1">
      <c r="A11" s="89"/>
      <c r="B11" s="112" t="s">
        <v>219</v>
      </c>
      <c r="C11" s="125">
        <v>0</v>
      </c>
      <c r="E11" s="331" t="s">
        <v>218</v>
      </c>
    </row>
    <row r="12" spans="1:3" ht="13.5" customHeight="1">
      <c r="A12" s="89"/>
      <c r="B12" s="112"/>
      <c r="C12" s="114"/>
    </row>
    <row r="13" spans="1:3" ht="13.5" customHeight="1">
      <c r="A13" s="89"/>
      <c r="B13" s="112" t="s">
        <v>163</v>
      </c>
      <c r="C13" s="113">
        <f>SUM(C14:C15)</f>
        <v>190134.83</v>
      </c>
    </row>
    <row r="14" spans="1:3" ht="13.5" customHeight="1">
      <c r="A14" s="89"/>
      <c r="B14" s="112" t="s">
        <v>19</v>
      </c>
      <c r="C14" s="113">
        <f>ROUND((C8+C9)*0.01,2)</f>
        <v>187504.3</v>
      </c>
    </row>
    <row r="15" spans="1:3" ht="13.5" customHeight="1">
      <c r="A15" s="89"/>
      <c r="B15" s="112" t="s">
        <v>20</v>
      </c>
      <c r="C15" s="113">
        <f>ROUND((C10+C11)*0.01,2)</f>
        <v>2630.53</v>
      </c>
    </row>
    <row r="16" spans="1:3" ht="13.5" customHeight="1">
      <c r="A16" s="89"/>
      <c r="B16" s="112"/>
      <c r="C16" s="114"/>
    </row>
    <row r="17" spans="1:3" ht="13.5" customHeight="1">
      <c r="A17" s="89"/>
      <c r="B17" s="112" t="s">
        <v>127</v>
      </c>
      <c r="C17" s="113">
        <f>SUM(C18:C19)</f>
        <v>190134.83</v>
      </c>
    </row>
    <row r="18" spans="1:3" ht="13.5" customHeight="1">
      <c r="A18" s="89"/>
      <c r="B18" s="112" t="s">
        <v>21</v>
      </c>
      <c r="C18" s="125">
        <v>187504.3</v>
      </c>
    </row>
    <row r="19" spans="1:3" ht="13.5" customHeight="1">
      <c r="A19" s="89"/>
      <c r="B19" s="112" t="s">
        <v>22</v>
      </c>
      <c r="C19" s="125">
        <v>2630.53</v>
      </c>
    </row>
    <row r="20" spans="1:3" ht="13.5" customHeight="1">
      <c r="A20" s="89"/>
      <c r="B20" s="112"/>
      <c r="C20" s="114"/>
    </row>
    <row r="21" spans="1:3" ht="13.5" customHeight="1">
      <c r="A21" s="89"/>
      <c r="B21" s="112" t="s">
        <v>23</v>
      </c>
      <c r="C21" s="113">
        <f>SUM(C22:C23)</f>
        <v>0</v>
      </c>
    </row>
    <row r="22" spans="1:3" ht="13.5" customHeight="1">
      <c r="A22" s="89"/>
      <c r="B22" s="112" t="s">
        <v>24</v>
      </c>
      <c r="C22" s="113">
        <f>C14-C18</f>
        <v>0</v>
      </c>
    </row>
    <row r="23" spans="1:3" ht="13.5" customHeight="1">
      <c r="A23" s="89"/>
      <c r="B23" s="112" t="s">
        <v>25</v>
      </c>
      <c r="C23" s="113">
        <f>C15-C19</f>
        <v>0</v>
      </c>
    </row>
    <row r="24" spans="1:3" ht="13.5" customHeight="1">
      <c r="A24" s="89"/>
      <c r="B24" s="112"/>
      <c r="C24" s="114"/>
    </row>
    <row r="25" spans="1:3" ht="13.5" customHeight="1">
      <c r="A25" s="89"/>
      <c r="B25" s="112"/>
      <c r="C25" s="114"/>
    </row>
    <row r="26" spans="1:3" ht="13.5" customHeight="1">
      <c r="A26" s="111" t="s">
        <v>26</v>
      </c>
      <c r="B26" s="88" t="s">
        <v>27</v>
      </c>
      <c r="C26" s="114"/>
    </row>
    <row r="27" spans="1:3" ht="13.5" customHeight="1">
      <c r="A27" s="112"/>
      <c r="B27" s="112" t="s">
        <v>249</v>
      </c>
      <c r="C27" s="125">
        <v>152168.23</v>
      </c>
    </row>
    <row r="28" spans="1:3" ht="13.5" customHeight="1">
      <c r="A28" s="112"/>
      <c r="B28" s="112"/>
      <c r="C28" s="114"/>
    </row>
    <row r="29" spans="1:3" ht="13.5" customHeight="1">
      <c r="A29" s="112"/>
      <c r="B29" s="112" t="s">
        <v>28</v>
      </c>
      <c r="C29" s="125">
        <v>0</v>
      </c>
    </row>
    <row r="30" spans="1:5" ht="13.5" customHeight="1">
      <c r="A30" s="112"/>
      <c r="B30" s="112" t="s">
        <v>168</v>
      </c>
      <c r="C30" s="125">
        <v>0</v>
      </c>
      <c r="E30" s="68" t="s">
        <v>151</v>
      </c>
    </row>
    <row r="31" spans="1:3" ht="13.5" customHeight="1">
      <c r="A31" s="112"/>
      <c r="B31" s="112"/>
      <c r="C31" s="113"/>
    </row>
    <row r="32" spans="1:3" ht="13.5" customHeight="1">
      <c r="A32" s="112"/>
      <c r="B32" s="112" t="s">
        <v>29</v>
      </c>
      <c r="C32" s="125">
        <v>0</v>
      </c>
    </row>
    <row r="33" spans="1:5" ht="13.5" customHeight="1">
      <c r="A33" s="112"/>
      <c r="B33" s="112" t="s">
        <v>169</v>
      </c>
      <c r="C33" s="125">
        <v>0</v>
      </c>
      <c r="E33" s="68" t="s">
        <v>151</v>
      </c>
    </row>
    <row r="34" spans="1:3" ht="13.5" customHeight="1">
      <c r="A34" s="112"/>
      <c r="B34" s="112"/>
      <c r="C34" s="113"/>
    </row>
    <row r="35" spans="1:3" ht="13.5" customHeight="1">
      <c r="A35" s="112"/>
      <c r="B35" s="112" t="s">
        <v>248</v>
      </c>
      <c r="C35" s="113"/>
    </row>
    <row r="36" spans="1:3" ht="13.5" customHeight="1">
      <c r="A36" s="112"/>
      <c r="B36" s="112" t="s">
        <v>128</v>
      </c>
      <c r="C36" s="113">
        <f>C17</f>
        <v>190134.83</v>
      </c>
    </row>
    <row r="37" spans="1:3" ht="13.5" customHeight="1">
      <c r="A37" s="112"/>
      <c r="B37" s="112"/>
      <c r="C37" s="113"/>
    </row>
    <row r="38" spans="1:5" ht="13.5" customHeight="1">
      <c r="A38" s="112"/>
      <c r="B38" s="112" t="s">
        <v>176</v>
      </c>
      <c r="C38" s="125">
        <v>0</v>
      </c>
      <c r="E38" s="68" t="s">
        <v>230</v>
      </c>
    </row>
    <row r="39" spans="1:3" ht="13.5" customHeight="1">
      <c r="A39" s="112"/>
      <c r="B39" s="112"/>
      <c r="C39" s="113"/>
    </row>
    <row r="40" spans="1:3" ht="13.5" customHeight="1">
      <c r="A40" s="112"/>
      <c r="B40" s="115" t="s">
        <v>173</v>
      </c>
      <c r="C40" s="113">
        <f>SUM(C27:C38)</f>
        <v>342303.06</v>
      </c>
    </row>
    <row r="41" spans="1:3" ht="13.5" customHeight="1">
      <c r="A41" s="112"/>
      <c r="B41" s="112"/>
      <c r="C41" s="113"/>
    </row>
    <row r="42" spans="1:3" ht="13.5" customHeight="1">
      <c r="A42" s="112"/>
      <c r="B42" s="112" t="s">
        <v>171</v>
      </c>
      <c r="C42" s="125">
        <v>225238</v>
      </c>
    </row>
    <row r="43" spans="1:3" ht="13.5" customHeight="1">
      <c r="A43" s="112"/>
      <c r="B43" s="112"/>
      <c r="C43" s="113"/>
    </row>
    <row r="44" spans="1:3" ht="13.5" customHeight="1">
      <c r="A44" s="112"/>
      <c r="B44" s="115" t="s">
        <v>239</v>
      </c>
      <c r="C44" s="116">
        <f>C40-C42</f>
        <v>117065.06</v>
      </c>
    </row>
    <row r="45" spans="1:3" ht="13.5" customHeight="1">
      <c r="A45" s="117"/>
      <c r="B45" s="118"/>
      <c r="C45" s="119"/>
    </row>
    <row r="46" spans="1:3" ht="13.5" customHeight="1">
      <c r="A46" s="117"/>
      <c r="B46" s="120" t="s">
        <v>172</v>
      </c>
      <c r="C46" s="113">
        <f>C21</f>
        <v>0</v>
      </c>
    </row>
    <row r="47" spans="1:3" ht="13.5" customHeight="1">
      <c r="A47" s="117"/>
      <c r="B47" s="112" t="s">
        <v>24</v>
      </c>
      <c r="C47" s="119">
        <f>C22</f>
        <v>0</v>
      </c>
    </row>
    <row r="48" spans="1:3" ht="13.5" customHeight="1">
      <c r="A48" s="117"/>
      <c r="B48" s="112" t="s">
        <v>25</v>
      </c>
      <c r="C48" s="119">
        <f>C23</f>
        <v>0</v>
      </c>
    </row>
    <row r="49" spans="1:3" ht="13.5" customHeight="1">
      <c r="A49" s="117"/>
      <c r="B49" s="120"/>
      <c r="C49" s="119"/>
    </row>
    <row r="50" spans="1:3" ht="13.5" customHeight="1">
      <c r="A50" s="112"/>
      <c r="B50" s="115" t="s">
        <v>175</v>
      </c>
      <c r="C50" s="116">
        <f>C44+C46</f>
        <v>117065.06</v>
      </c>
    </row>
    <row r="51" spans="1:3" ht="13.5" customHeight="1">
      <c r="A51" s="91"/>
      <c r="B51" s="103"/>
      <c r="C51" s="404"/>
    </row>
    <row r="52" ht="12.75">
      <c r="B52" s="123" t="s">
        <v>30</v>
      </c>
    </row>
    <row r="53" spans="2:3" ht="12.75">
      <c r="B53" s="105" t="s">
        <v>260</v>
      </c>
      <c r="C53" s="378">
        <v>40931</v>
      </c>
    </row>
    <row r="54" spans="2:3" ht="12.75">
      <c r="B54" s="105"/>
      <c r="C54" s="105"/>
    </row>
    <row r="75" ht="12.75">
      <c r="B75" s="124"/>
    </row>
  </sheetData>
  <sheetProtection password="DDE8" sheet="1" objects="1" scenarios="1" selectLockedCells="1"/>
  <mergeCells count="1">
    <mergeCell ref="A1:B1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PageLayoutView="0" workbookViewId="0" topLeftCell="A1">
      <selection activeCell="C52" sqref="C52"/>
    </sheetView>
  </sheetViews>
  <sheetFormatPr defaultColWidth="9.00390625" defaultRowHeight="12.75"/>
  <cols>
    <col min="1" max="1" width="4.125" style="68" customWidth="1"/>
    <col min="2" max="2" width="62.625" style="68" customWidth="1"/>
    <col min="3" max="3" width="22.125" style="68" customWidth="1"/>
    <col min="4" max="4" width="4.375" style="68" customWidth="1"/>
    <col min="5" max="7" width="43.375" style="68" customWidth="1"/>
    <col min="8" max="16384" width="9.125" style="68" customWidth="1"/>
  </cols>
  <sheetData>
    <row r="1" spans="2:3" ht="12.75">
      <c r="B1" s="105" t="s">
        <v>256</v>
      </c>
      <c r="C1" s="124" t="s">
        <v>31</v>
      </c>
    </row>
    <row r="3" spans="1:3" ht="15.75">
      <c r="A3" s="104" t="s">
        <v>32</v>
      </c>
      <c r="B3" s="128" t="s">
        <v>179</v>
      </c>
      <c r="C3" s="104"/>
    </row>
    <row r="4" spans="1:5" ht="12.75">
      <c r="A4" s="104"/>
      <c r="E4" s="379" t="s">
        <v>178</v>
      </c>
    </row>
    <row r="5" spans="1:5" ht="15" customHeight="1">
      <c r="A5" s="129" t="s">
        <v>3</v>
      </c>
      <c r="B5" s="117" t="s">
        <v>251</v>
      </c>
      <c r="C5" s="61">
        <f>665160.79+1423996.56</f>
        <v>2089157.35</v>
      </c>
      <c r="E5" s="91"/>
    </row>
    <row r="6" spans="1:5" ht="15" customHeight="1">
      <c r="A6" s="130"/>
      <c r="B6" s="131" t="s">
        <v>125</v>
      </c>
      <c r="C6" s="61">
        <v>0</v>
      </c>
      <c r="E6" s="91"/>
    </row>
    <row r="7" spans="1:5" ht="15" customHeight="1">
      <c r="A7" s="132"/>
      <c r="B7" s="133" t="s">
        <v>181</v>
      </c>
      <c r="C7" s="61">
        <v>0</v>
      </c>
      <c r="E7" s="91"/>
    </row>
    <row r="8" spans="1:5" ht="12.75">
      <c r="A8" s="130"/>
      <c r="B8" s="131" t="s">
        <v>243</v>
      </c>
      <c r="C8" s="61">
        <v>92993.45</v>
      </c>
      <c r="E8" s="91"/>
    </row>
    <row r="9" spans="1:5" ht="12.75">
      <c r="A9" s="130" t="s">
        <v>4</v>
      </c>
      <c r="B9" s="131" t="s">
        <v>244</v>
      </c>
      <c r="C9" s="61">
        <v>0</v>
      </c>
      <c r="E9" s="91" t="s">
        <v>242</v>
      </c>
    </row>
    <row r="10" spans="1:5" ht="12.75">
      <c r="A10" s="129"/>
      <c r="B10" s="117"/>
      <c r="C10" s="135"/>
      <c r="E10" s="91"/>
    </row>
    <row r="11" spans="1:5" ht="12.75">
      <c r="A11" s="132" t="s">
        <v>5</v>
      </c>
      <c r="B11" s="133" t="s">
        <v>182</v>
      </c>
      <c r="C11" s="136">
        <f>SUM(C12:C24)</f>
        <v>105000</v>
      </c>
      <c r="E11" s="91"/>
    </row>
    <row r="12" spans="1:5" ht="15.75" customHeight="1">
      <c r="A12" s="126"/>
      <c r="B12" s="405" t="s">
        <v>261</v>
      </c>
      <c r="C12" s="147">
        <v>20000</v>
      </c>
      <c r="E12" s="91"/>
    </row>
    <row r="13" spans="1:5" ht="15" customHeight="1">
      <c r="A13" s="126"/>
      <c r="B13" s="405" t="s">
        <v>262</v>
      </c>
      <c r="C13" s="147">
        <v>20000</v>
      </c>
      <c r="E13" s="91"/>
    </row>
    <row r="14" spans="1:5" ht="15" customHeight="1">
      <c r="A14" s="126"/>
      <c r="B14" s="405" t="s">
        <v>263</v>
      </c>
      <c r="C14" s="147">
        <v>10000</v>
      </c>
      <c r="E14" s="91"/>
    </row>
    <row r="15" spans="1:5" ht="15" customHeight="1">
      <c r="A15" s="126"/>
      <c r="B15" s="405" t="s">
        <v>264</v>
      </c>
      <c r="C15" s="147">
        <v>10000</v>
      </c>
      <c r="E15" s="91"/>
    </row>
    <row r="16" spans="1:5" ht="15" customHeight="1">
      <c r="A16" s="126"/>
      <c r="B16" s="405" t="s">
        <v>265</v>
      </c>
      <c r="C16" s="147">
        <v>10000</v>
      </c>
      <c r="E16" s="91"/>
    </row>
    <row r="17" spans="1:5" ht="15" customHeight="1">
      <c r="A17" s="126"/>
      <c r="B17" s="405" t="s">
        <v>266</v>
      </c>
      <c r="C17" s="147">
        <v>15000</v>
      </c>
      <c r="E17" s="91"/>
    </row>
    <row r="18" spans="1:5" ht="15" customHeight="1">
      <c r="A18" s="126"/>
      <c r="B18" s="405" t="s">
        <v>267</v>
      </c>
      <c r="C18" s="61">
        <v>20000</v>
      </c>
      <c r="E18" s="91"/>
    </row>
    <row r="19" spans="1:5" ht="15" customHeight="1">
      <c r="A19" s="126"/>
      <c r="B19" s="66"/>
      <c r="C19" s="61"/>
      <c r="E19" s="91"/>
    </row>
    <row r="20" spans="1:5" ht="15" customHeight="1">
      <c r="A20" s="126"/>
      <c r="B20" s="66"/>
      <c r="C20" s="61"/>
      <c r="E20" s="91"/>
    </row>
    <row r="21" spans="1:5" ht="15" customHeight="1">
      <c r="A21" s="126"/>
      <c r="B21" s="66"/>
      <c r="C21" s="61"/>
      <c r="E21" s="91"/>
    </row>
    <row r="22" spans="1:5" ht="15" customHeight="1">
      <c r="A22" s="126"/>
      <c r="B22" s="66"/>
      <c r="C22" s="61"/>
      <c r="E22" s="91"/>
    </row>
    <row r="23" spans="1:5" ht="15" customHeight="1">
      <c r="A23" s="126"/>
      <c r="B23" s="66"/>
      <c r="C23" s="61"/>
      <c r="E23" s="91"/>
    </row>
    <row r="24" spans="1:5" s="42" customFormat="1" ht="15" customHeight="1">
      <c r="A24" s="126"/>
      <c r="B24" s="66"/>
      <c r="C24" s="61"/>
      <c r="E24" s="286" t="s">
        <v>180</v>
      </c>
    </row>
    <row r="25" spans="1:5" ht="12.75">
      <c r="A25" s="129"/>
      <c r="B25" s="117"/>
      <c r="C25" s="135"/>
      <c r="E25" s="91"/>
    </row>
    <row r="26" spans="1:5" ht="13.5" thickBot="1">
      <c r="A26" s="137" t="s">
        <v>6</v>
      </c>
      <c r="B26" s="138" t="s">
        <v>183</v>
      </c>
      <c r="C26" s="139">
        <f>C5+C8+C9+C11</f>
        <v>2287150.8000000003</v>
      </c>
      <c r="E26" s="91"/>
    </row>
    <row r="27" spans="1:5" ht="4.5" customHeight="1">
      <c r="A27" s="130"/>
      <c r="B27" s="140"/>
      <c r="C27" s="134"/>
      <c r="E27" s="91"/>
    </row>
    <row r="28" spans="1:5" ht="12.75">
      <c r="A28" s="130" t="s">
        <v>7</v>
      </c>
      <c r="B28" s="131" t="s">
        <v>184</v>
      </c>
      <c r="C28" s="134"/>
      <c r="E28" s="91"/>
    </row>
    <row r="29" spans="1:5" ht="12.75">
      <c r="A29" s="130"/>
      <c r="B29" s="131" t="s">
        <v>33</v>
      </c>
      <c r="C29" s="136">
        <f>SUM(C31:C43)</f>
        <v>116000</v>
      </c>
      <c r="E29" s="91"/>
    </row>
    <row r="30" spans="1:5" ht="9.75" customHeight="1">
      <c r="A30" s="132"/>
      <c r="B30" s="133"/>
      <c r="C30" s="134"/>
      <c r="E30" s="91"/>
    </row>
    <row r="31" spans="1:5" ht="15" customHeight="1">
      <c r="A31" s="126"/>
      <c r="B31" s="405" t="s">
        <v>261</v>
      </c>
      <c r="C31" s="147">
        <v>20000</v>
      </c>
      <c r="E31" s="91"/>
    </row>
    <row r="32" spans="1:5" ht="15" customHeight="1">
      <c r="A32" s="126"/>
      <c r="B32" s="405" t="s">
        <v>262</v>
      </c>
      <c r="C32" s="147">
        <v>20000</v>
      </c>
      <c r="E32" s="91"/>
    </row>
    <row r="33" spans="1:5" ht="15" customHeight="1">
      <c r="A33" s="126"/>
      <c r="B33" s="54" t="s">
        <v>268</v>
      </c>
      <c r="C33" s="147">
        <v>15000</v>
      </c>
      <c r="E33" s="91"/>
    </row>
    <row r="34" spans="1:5" ht="15" customHeight="1">
      <c r="A34" s="126"/>
      <c r="B34" s="54" t="s">
        <v>269</v>
      </c>
      <c r="C34" s="147">
        <v>15000</v>
      </c>
      <c r="E34" s="91"/>
    </row>
    <row r="35" spans="1:5" ht="15" customHeight="1">
      <c r="A35" s="126"/>
      <c r="B35" s="54" t="s">
        <v>270</v>
      </c>
      <c r="C35" s="147">
        <v>20000</v>
      </c>
      <c r="E35" s="91"/>
    </row>
    <row r="36" spans="1:5" ht="15" customHeight="1">
      <c r="A36" s="126"/>
      <c r="B36" s="54" t="s">
        <v>271</v>
      </c>
      <c r="C36" s="61">
        <v>26000</v>
      </c>
      <c r="E36" s="91"/>
    </row>
    <row r="37" spans="1:5" ht="15" customHeight="1">
      <c r="A37" s="126"/>
      <c r="B37" s="54"/>
      <c r="C37" s="61"/>
      <c r="E37" s="91"/>
    </row>
    <row r="38" spans="1:5" ht="15" customHeight="1">
      <c r="A38" s="126"/>
      <c r="B38" s="54"/>
      <c r="C38" s="61"/>
      <c r="E38" s="91"/>
    </row>
    <row r="39" spans="1:5" ht="15" customHeight="1">
      <c r="A39" s="126"/>
      <c r="B39" s="54"/>
      <c r="C39" s="61"/>
      <c r="E39" s="91"/>
    </row>
    <row r="40" spans="1:5" ht="15" customHeight="1">
      <c r="A40" s="126"/>
      <c r="B40" s="54"/>
      <c r="C40" s="61"/>
      <c r="E40" s="91"/>
    </row>
    <row r="41" spans="1:5" ht="15" customHeight="1">
      <c r="A41" s="126"/>
      <c r="B41" s="54"/>
      <c r="C41" s="61"/>
      <c r="E41" s="91"/>
    </row>
    <row r="42" spans="1:5" ht="15" customHeight="1">
      <c r="A42" s="126"/>
      <c r="B42" s="54"/>
      <c r="C42" s="61"/>
      <c r="E42" s="91"/>
    </row>
    <row r="43" spans="1:5" s="42" customFormat="1" ht="15" customHeight="1" thickBot="1">
      <c r="A43" s="127"/>
      <c r="B43" s="56"/>
      <c r="C43" s="148"/>
      <c r="E43" s="286" t="s">
        <v>180</v>
      </c>
    </row>
    <row r="44" spans="1:5" ht="18" customHeight="1" thickBot="1">
      <c r="A44" s="141" t="s">
        <v>8</v>
      </c>
      <c r="B44" s="142" t="s">
        <v>252</v>
      </c>
      <c r="C44" s="149"/>
      <c r="E44" s="91"/>
    </row>
    <row r="45" spans="1:5" ht="18" customHeight="1">
      <c r="A45" s="143" t="s">
        <v>10</v>
      </c>
      <c r="B45" s="96" t="s">
        <v>253</v>
      </c>
      <c r="C45" s="144">
        <f>C26-C29+C44</f>
        <v>2171150.8000000003</v>
      </c>
      <c r="E45" s="91"/>
    </row>
    <row r="46" spans="1:5" ht="15" customHeight="1" thickBot="1">
      <c r="A46" s="137"/>
      <c r="B46" s="121" t="s">
        <v>117</v>
      </c>
      <c r="C46" s="148"/>
      <c r="E46" s="91"/>
    </row>
    <row r="47" spans="1:5" ht="15" customHeight="1">
      <c r="A47" s="130" t="s">
        <v>15</v>
      </c>
      <c r="B47" s="131" t="s">
        <v>185</v>
      </c>
      <c r="C47" s="146">
        <v>74609.87</v>
      </c>
      <c r="E47" s="91"/>
    </row>
    <row r="48" spans="1:5" ht="9.75" customHeight="1">
      <c r="A48" s="129"/>
      <c r="B48" s="117"/>
      <c r="C48" s="135"/>
      <c r="E48" s="91"/>
    </row>
    <row r="49" spans="1:5" ht="13.5" thickBot="1">
      <c r="A49" s="137" t="s">
        <v>34</v>
      </c>
      <c r="B49" s="138" t="s">
        <v>186</v>
      </c>
      <c r="C49" s="145">
        <f>C45+C47</f>
        <v>2245760.6700000004</v>
      </c>
      <c r="E49" s="91"/>
    </row>
    <row r="50" spans="1:5" ht="12.75">
      <c r="A50" s="104"/>
      <c r="E50" s="91"/>
    </row>
    <row r="51" spans="1:5" ht="12.75">
      <c r="A51" s="104"/>
      <c r="B51" s="68" t="s">
        <v>35</v>
      </c>
      <c r="E51" s="91"/>
    </row>
    <row r="52" spans="1:5" ht="12.75">
      <c r="A52" s="104"/>
      <c r="B52" s="106" t="s">
        <v>272</v>
      </c>
      <c r="C52" s="401">
        <v>40931</v>
      </c>
      <c r="E52" s="91"/>
    </row>
    <row r="53" spans="1:5" ht="12.75">
      <c r="A53" s="104"/>
      <c r="B53" s="106"/>
      <c r="C53" s="380"/>
      <c r="E53" s="91"/>
    </row>
    <row r="54" ht="12.75">
      <c r="E54" s="91"/>
    </row>
    <row r="55" ht="12.75">
      <c r="E55" s="91"/>
    </row>
    <row r="56" ht="12.75">
      <c r="E56" s="91"/>
    </row>
    <row r="57" ht="12.75">
      <c r="E57" s="91"/>
    </row>
    <row r="58" ht="12.75">
      <c r="E58" s="91"/>
    </row>
    <row r="59" ht="12.75">
      <c r="E59" s="91"/>
    </row>
    <row r="60" ht="12.75">
      <c r="E60" s="91"/>
    </row>
    <row r="61" ht="12.75">
      <c r="E61" s="91"/>
    </row>
    <row r="62" ht="12.75">
      <c r="E62" s="91"/>
    </row>
    <row r="63" ht="12.75">
      <c r="E63" s="91"/>
    </row>
    <row r="64" ht="12.75">
      <c r="E64" s="91"/>
    </row>
    <row r="65" ht="12.75">
      <c r="E65" s="91"/>
    </row>
    <row r="66" ht="12.75">
      <c r="E66" s="91"/>
    </row>
    <row r="67" ht="12.75">
      <c r="E67" s="91"/>
    </row>
  </sheetData>
  <sheetProtection password="DDE8" sheet="1" objects="1" scenarios="1" insertRows="0" selectLockedCells="1"/>
  <printOptions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31">
      <selection activeCell="F43" sqref="F43"/>
    </sheetView>
  </sheetViews>
  <sheetFormatPr defaultColWidth="9.00390625" defaultRowHeight="12.75"/>
  <cols>
    <col min="1" max="1" width="3.75390625" style="68" customWidth="1"/>
    <col min="2" max="2" width="10.375" style="68" customWidth="1"/>
    <col min="3" max="3" width="18.00390625" style="68" customWidth="1"/>
    <col min="4" max="4" width="16.625" style="68" customWidth="1"/>
    <col min="5" max="5" width="21.25390625" style="68" customWidth="1"/>
    <col min="6" max="6" width="19.875" style="68" customWidth="1"/>
    <col min="7" max="7" width="4.75390625" style="68" customWidth="1"/>
    <col min="8" max="8" width="20.25390625" style="68" customWidth="1"/>
    <col min="9" max="9" width="19.25390625" style="68" customWidth="1"/>
    <col min="10" max="16384" width="9.125" style="68" customWidth="1"/>
  </cols>
  <sheetData>
    <row r="1" spans="1:6" ht="14.25" customHeight="1">
      <c r="A1" s="407" t="s">
        <v>283</v>
      </c>
      <c r="B1" s="407"/>
      <c r="C1" s="407"/>
      <c r="D1" s="407"/>
      <c r="E1" s="407"/>
      <c r="F1" s="124" t="s">
        <v>36</v>
      </c>
    </row>
    <row r="2" ht="12.75">
      <c r="B2" s="101"/>
    </row>
    <row r="3" spans="1:6" ht="15.75">
      <c r="A3" s="69"/>
      <c r="B3" s="69" t="s">
        <v>188</v>
      </c>
      <c r="F3" s="69"/>
    </row>
    <row r="4" spans="1:9" ht="16.5" thickBot="1">
      <c r="A4" s="69"/>
      <c r="B4" s="69"/>
      <c r="F4" s="69"/>
      <c r="H4" s="408" t="s">
        <v>187</v>
      </c>
      <c r="I4" s="408"/>
    </row>
    <row r="5" spans="1:6" ht="16.5" customHeight="1">
      <c r="A5" s="70" t="s">
        <v>3</v>
      </c>
      <c r="B5" s="412" t="s">
        <v>189</v>
      </c>
      <c r="C5" s="412"/>
      <c r="D5" s="412"/>
      <c r="E5" s="412"/>
      <c r="F5" s="57">
        <v>1662547.1</v>
      </c>
    </row>
    <row r="6" spans="1:6" ht="16.5" customHeight="1">
      <c r="A6" s="79"/>
      <c r="B6" s="413" t="s">
        <v>37</v>
      </c>
      <c r="C6" s="413"/>
      <c r="D6" s="413"/>
      <c r="E6" s="413"/>
      <c r="F6" s="58">
        <v>0</v>
      </c>
    </row>
    <row r="7" spans="1:6" ht="16.5" customHeight="1">
      <c r="A7" s="72"/>
      <c r="B7" s="414" t="s">
        <v>240</v>
      </c>
      <c r="C7" s="415"/>
      <c r="D7" s="415"/>
      <c r="E7" s="416"/>
      <c r="F7" s="59">
        <v>0</v>
      </c>
    </row>
    <row r="8" spans="1:9" ht="16.5" customHeight="1">
      <c r="A8" s="73" t="s">
        <v>4</v>
      </c>
      <c r="B8" s="414" t="s">
        <v>190</v>
      </c>
      <c r="C8" s="415"/>
      <c r="D8" s="415"/>
      <c r="E8" s="416"/>
      <c r="F8" s="60">
        <v>0</v>
      </c>
      <c r="H8" s="408" t="s">
        <v>146</v>
      </c>
      <c r="I8" s="408"/>
    </row>
    <row r="9" spans="1:9" ht="16.5" customHeight="1">
      <c r="A9" s="74" t="s">
        <v>5</v>
      </c>
      <c r="B9" s="370" t="s">
        <v>227</v>
      </c>
      <c r="C9" s="371"/>
      <c r="D9" s="371"/>
      <c r="E9" s="371"/>
      <c r="F9" s="75"/>
      <c r="H9" s="76" t="s">
        <v>136</v>
      </c>
      <c r="I9" s="76" t="s">
        <v>159</v>
      </c>
    </row>
    <row r="10" spans="1:9" ht="16.5" customHeight="1">
      <c r="A10" s="77"/>
      <c r="B10" s="372" t="s">
        <v>233</v>
      </c>
      <c r="C10" s="369"/>
      <c r="D10" s="369"/>
      <c r="E10" s="369"/>
      <c r="F10" s="78">
        <f>H10+I10</f>
        <v>2995979.9</v>
      </c>
      <c r="H10" s="61">
        <v>2995979.9</v>
      </c>
      <c r="I10" s="61"/>
    </row>
    <row r="11" spans="1:6" ht="12" customHeight="1">
      <c r="A11" s="79"/>
      <c r="B11" s="409"/>
      <c r="C11" s="410"/>
      <c r="D11" s="410"/>
      <c r="E11" s="411"/>
      <c r="F11" s="80"/>
    </row>
    <row r="12" spans="1:6" ht="12" customHeight="1">
      <c r="A12" s="77" t="s">
        <v>6</v>
      </c>
      <c r="B12" s="419" t="s">
        <v>224</v>
      </c>
      <c r="C12" s="420"/>
      <c r="D12" s="420"/>
      <c r="E12" s="421"/>
      <c r="F12" s="60">
        <v>0</v>
      </c>
    </row>
    <row r="13" spans="1:6" ht="12" customHeight="1">
      <c r="A13" s="81"/>
      <c r="B13" s="409"/>
      <c r="C13" s="410"/>
      <c r="D13" s="410"/>
      <c r="E13" s="410"/>
      <c r="F13" s="82"/>
    </row>
    <row r="14" spans="1:6" ht="12" customHeight="1">
      <c r="A14" s="72" t="s">
        <v>7</v>
      </c>
      <c r="B14" s="417" t="s">
        <v>123</v>
      </c>
      <c r="C14" s="418"/>
      <c r="D14" s="418"/>
      <c r="E14" s="418"/>
      <c r="F14" s="62">
        <v>0</v>
      </c>
    </row>
    <row r="15" spans="1:6" ht="12" customHeight="1">
      <c r="A15" s="74"/>
      <c r="B15" s="425"/>
      <c r="C15" s="426"/>
      <c r="D15" s="426"/>
      <c r="E15" s="427"/>
      <c r="F15" s="83"/>
    </row>
    <row r="16" spans="1:6" ht="12" customHeight="1">
      <c r="A16" s="77" t="s">
        <v>8</v>
      </c>
      <c r="B16" s="419" t="s">
        <v>38</v>
      </c>
      <c r="C16" s="420"/>
      <c r="D16" s="420"/>
      <c r="E16" s="421"/>
      <c r="F16" s="63">
        <v>0</v>
      </c>
    </row>
    <row r="17" spans="1:6" ht="12" customHeight="1">
      <c r="A17" s="73"/>
      <c r="B17" s="417"/>
      <c r="C17" s="418"/>
      <c r="D17" s="418"/>
      <c r="E17" s="418"/>
      <c r="F17" s="82"/>
    </row>
    <row r="18" spans="1:6" ht="12" customHeight="1">
      <c r="A18" s="73" t="s">
        <v>10</v>
      </c>
      <c r="B18" s="417" t="s">
        <v>191</v>
      </c>
      <c r="C18" s="418"/>
      <c r="D18" s="418"/>
      <c r="E18" s="418"/>
      <c r="F18" s="62">
        <v>0</v>
      </c>
    </row>
    <row r="19" spans="1:6" ht="12" customHeight="1">
      <c r="A19" s="74"/>
      <c r="B19" s="422"/>
      <c r="C19" s="423"/>
      <c r="D19" s="423"/>
      <c r="E19" s="424"/>
      <c r="F19" s="83"/>
    </row>
    <row r="20" spans="1:6" ht="15" customHeight="1">
      <c r="A20" s="84" t="s">
        <v>39</v>
      </c>
      <c r="B20" s="440" t="s">
        <v>192</v>
      </c>
      <c r="C20" s="441"/>
      <c r="D20" s="441"/>
      <c r="E20" s="442"/>
      <c r="F20" s="85">
        <f>F5+SUM(F8:F19)</f>
        <v>4658527</v>
      </c>
    </row>
    <row r="21" spans="1:6" ht="12" customHeight="1">
      <c r="A21" s="74"/>
      <c r="B21" s="422"/>
      <c r="C21" s="423"/>
      <c r="D21" s="423"/>
      <c r="E21" s="424"/>
      <c r="F21" s="83"/>
    </row>
    <row r="22" spans="1:6" ht="15" customHeight="1">
      <c r="A22" s="86" t="s">
        <v>40</v>
      </c>
      <c r="B22" s="452" t="s">
        <v>193</v>
      </c>
      <c r="C22" s="453"/>
      <c r="D22" s="453"/>
      <c r="E22" s="454"/>
      <c r="F22" s="87">
        <f>D27+D29+D31+D33+D35+D37+D39+D41+D43+D45</f>
        <v>1455104</v>
      </c>
    </row>
    <row r="23" spans="1:6" ht="12.75">
      <c r="A23" s="73"/>
      <c r="B23" s="417" t="s">
        <v>41</v>
      </c>
      <c r="C23" s="418"/>
      <c r="D23" s="418"/>
      <c r="E23" s="418"/>
      <c r="F23" s="75"/>
    </row>
    <row r="24" spans="1:6" ht="12.75">
      <c r="A24" s="79"/>
      <c r="B24" s="129" t="s">
        <v>140</v>
      </c>
      <c r="C24" s="365" t="s">
        <v>194</v>
      </c>
      <c r="D24" s="129" t="s">
        <v>225</v>
      </c>
      <c r="E24" s="431" t="s">
        <v>137</v>
      </c>
      <c r="F24" s="432"/>
    </row>
    <row r="25" spans="1:7" ht="12.75" customHeight="1">
      <c r="A25" s="79"/>
      <c r="B25" s="368" t="s">
        <v>42</v>
      </c>
      <c r="C25" s="366" t="s">
        <v>60</v>
      </c>
      <c r="D25" s="132" t="s">
        <v>60</v>
      </c>
      <c r="E25" s="367" t="s">
        <v>138</v>
      </c>
      <c r="F25" s="90" t="s">
        <v>139</v>
      </c>
      <c r="G25" s="91"/>
    </row>
    <row r="26" spans="1:8" s="183" customFormat="1" ht="15" customHeight="1">
      <c r="A26" s="182"/>
      <c r="B26" s="433" t="s">
        <v>226</v>
      </c>
      <c r="C26" s="434"/>
      <c r="D26" s="434"/>
      <c r="E26" s="435"/>
      <c r="F26" s="436"/>
      <c r="H26" s="335" t="s">
        <v>208</v>
      </c>
    </row>
    <row r="27" spans="1:8" s="183" customFormat="1" ht="15" customHeight="1">
      <c r="A27" s="182"/>
      <c r="B27" s="387" t="s">
        <v>142</v>
      </c>
      <c r="C27" s="185">
        <v>0</v>
      </c>
      <c r="D27" s="185">
        <v>0</v>
      </c>
      <c r="E27" s="185">
        <v>0</v>
      </c>
      <c r="F27" s="384"/>
      <c r="H27" s="335" t="s">
        <v>209</v>
      </c>
    </row>
    <row r="28" spans="1:8" ht="15" customHeight="1">
      <c r="A28" s="73"/>
      <c r="B28" s="437" t="s">
        <v>273</v>
      </c>
      <c r="C28" s="438"/>
      <c r="D28" s="438"/>
      <c r="E28" s="438"/>
      <c r="F28" s="439"/>
      <c r="H28" s="336" t="s">
        <v>232</v>
      </c>
    </row>
    <row r="29" spans="1:8" ht="15" customHeight="1">
      <c r="A29" s="73"/>
      <c r="B29" s="386"/>
      <c r="C29" s="65">
        <v>264000</v>
      </c>
      <c r="D29" s="65">
        <v>264000</v>
      </c>
      <c r="E29" s="65">
        <v>264000</v>
      </c>
      <c r="F29" s="186"/>
      <c r="H29" s="336" t="s">
        <v>210</v>
      </c>
    </row>
    <row r="30" spans="1:8" ht="15" customHeight="1">
      <c r="A30" s="73"/>
      <c r="B30" s="428" t="s">
        <v>275</v>
      </c>
      <c r="C30" s="429"/>
      <c r="D30" s="429"/>
      <c r="E30" s="429"/>
      <c r="F30" s="430"/>
      <c r="H30" s="336" t="s">
        <v>211</v>
      </c>
    </row>
    <row r="31" spans="1:6" ht="15" customHeight="1">
      <c r="A31" s="73"/>
      <c r="B31" s="386"/>
      <c r="C31" s="65">
        <v>43000</v>
      </c>
      <c r="D31" s="65">
        <v>42992</v>
      </c>
      <c r="E31" s="65">
        <v>42992</v>
      </c>
      <c r="F31" s="186"/>
    </row>
    <row r="32" spans="1:6" ht="15" customHeight="1">
      <c r="A32" s="73"/>
      <c r="B32" s="428" t="s">
        <v>274</v>
      </c>
      <c r="C32" s="429"/>
      <c r="D32" s="429"/>
      <c r="E32" s="429"/>
      <c r="F32" s="430"/>
    </row>
    <row r="33" spans="1:6" ht="15" customHeight="1">
      <c r="A33" s="73"/>
      <c r="B33" s="386"/>
      <c r="C33" s="65">
        <v>309000</v>
      </c>
      <c r="D33" s="65">
        <f>154200+154200</f>
        <v>308400</v>
      </c>
      <c r="E33" s="65">
        <v>308400</v>
      </c>
      <c r="F33" s="186"/>
    </row>
    <row r="34" spans="1:6" ht="15" customHeight="1">
      <c r="A34" s="73"/>
      <c r="B34" s="428" t="s">
        <v>276</v>
      </c>
      <c r="C34" s="429"/>
      <c r="D34" s="429"/>
      <c r="E34" s="429"/>
      <c r="F34" s="430"/>
    </row>
    <row r="35" spans="1:6" ht="15" customHeight="1">
      <c r="A35" s="73"/>
      <c r="B35" s="386"/>
      <c r="C35" s="65">
        <v>381000</v>
      </c>
      <c r="D35" s="65">
        <f>228000+152952</f>
        <v>380952</v>
      </c>
      <c r="E35" s="65">
        <v>380952</v>
      </c>
      <c r="F35" s="186"/>
    </row>
    <row r="36" spans="1:6" ht="15" customHeight="1">
      <c r="A36" s="73"/>
      <c r="B36" s="428" t="s">
        <v>277</v>
      </c>
      <c r="C36" s="429"/>
      <c r="D36" s="429"/>
      <c r="E36" s="429"/>
      <c r="F36" s="430"/>
    </row>
    <row r="37" spans="1:6" ht="15" customHeight="1">
      <c r="A37" s="73"/>
      <c r="B37" s="386"/>
      <c r="C37" s="65">
        <v>70000</v>
      </c>
      <c r="D37" s="65">
        <f>35000+34984</f>
        <v>69984</v>
      </c>
      <c r="E37" s="65">
        <v>69984</v>
      </c>
      <c r="F37" s="186"/>
    </row>
    <row r="38" spans="1:6" ht="15" customHeight="1">
      <c r="A38" s="73"/>
      <c r="B38" s="428" t="s">
        <v>278</v>
      </c>
      <c r="C38" s="429"/>
      <c r="D38" s="429"/>
      <c r="E38" s="429"/>
      <c r="F38" s="430"/>
    </row>
    <row r="39" spans="1:6" ht="15" customHeight="1">
      <c r="A39" s="73"/>
      <c r="B39" s="386"/>
      <c r="C39" s="187">
        <v>69000</v>
      </c>
      <c r="D39" s="187">
        <v>69000</v>
      </c>
      <c r="E39" s="187">
        <v>69000</v>
      </c>
      <c r="F39" s="188"/>
    </row>
    <row r="40" spans="1:6" ht="15" customHeight="1">
      <c r="A40" s="73"/>
      <c r="B40" s="428" t="s">
        <v>279</v>
      </c>
      <c r="C40" s="429"/>
      <c r="D40" s="429"/>
      <c r="E40" s="429"/>
      <c r="F40" s="430"/>
    </row>
    <row r="41" spans="1:6" ht="15" customHeight="1">
      <c r="A41" s="73"/>
      <c r="B41" s="386"/>
      <c r="C41" s="65">
        <v>232000</v>
      </c>
      <c r="D41" s="65">
        <v>231702</v>
      </c>
      <c r="E41" s="65">
        <v>231702</v>
      </c>
      <c r="F41" s="186"/>
    </row>
    <row r="42" spans="1:6" ht="15" customHeight="1">
      <c r="A42" s="73"/>
      <c r="B42" s="428" t="s">
        <v>280</v>
      </c>
      <c r="C42" s="429"/>
      <c r="D42" s="429"/>
      <c r="E42" s="429"/>
      <c r="F42" s="430"/>
    </row>
    <row r="43" spans="1:6" ht="15" customHeight="1">
      <c r="A43" s="73"/>
      <c r="B43" s="386"/>
      <c r="C43" s="65">
        <v>42000</v>
      </c>
      <c r="D43" s="65">
        <v>42226</v>
      </c>
      <c r="E43" s="65">
        <v>42226</v>
      </c>
      <c r="F43" s="186"/>
    </row>
    <row r="44" spans="1:20" s="42" customFormat="1" ht="15" customHeight="1">
      <c r="A44" s="73"/>
      <c r="B44" s="428" t="s">
        <v>281</v>
      </c>
      <c r="C44" s="429"/>
      <c r="D44" s="429"/>
      <c r="E44" s="429"/>
      <c r="F44" s="430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s="42" customFormat="1" ht="15" customHeight="1">
      <c r="A45" s="73"/>
      <c r="B45" s="386"/>
      <c r="C45" s="65">
        <v>46000</v>
      </c>
      <c r="D45" s="65">
        <v>45848</v>
      </c>
      <c r="E45" s="65">
        <v>45848</v>
      </c>
      <c r="F45" s="18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6" ht="15" customHeight="1">
      <c r="A46" s="73"/>
      <c r="B46" s="449"/>
      <c r="C46" s="450"/>
      <c r="D46" s="450"/>
      <c r="E46" s="451"/>
      <c r="F46" s="165"/>
    </row>
    <row r="47" spans="1:6" ht="15" customHeight="1" thickBot="1">
      <c r="A47" s="92"/>
      <c r="B47" s="93"/>
      <c r="C47" s="93"/>
      <c r="D47" s="93"/>
      <c r="E47" s="93"/>
      <c r="F47" s="94"/>
    </row>
    <row r="48" spans="1:6" ht="16.5" customHeight="1">
      <c r="A48" s="95" t="s">
        <v>43</v>
      </c>
      <c r="B48" s="96" t="s">
        <v>241</v>
      </c>
      <c r="C48" s="97"/>
      <c r="D48" s="97"/>
      <c r="E48" s="98"/>
      <c r="F48" s="99">
        <f>F20-F22</f>
        <v>3203423</v>
      </c>
    </row>
    <row r="49" spans="1:6" ht="16.5" customHeight="1">
      <c r="A49" s="100"/>
      <c r="B49" s="443" t="s">
        <v>117</v>
      </c>
      <c r="C49" s="444"/>
      <c r="D49" s="444"/>
      <c r="E49" s="445"/>
      <c r="F49" s="282"/>
    </row>
    <row r="50" spans="1:6" ht="16.5" customHeight="1" thickBot="1">
      <c r="A50" s="92"/>
      <c r="B50" s="446" t="s">
        <v>231</v>
      </c>
      <c r="C50" s="447"/>
      <c r="D50" s="447"/>
      <c r="E50" s="448"/>
      <c r="F50" s="385"/>
    </row>
    <row r="51" spans="1:6" ht="12.75">
      <c r="A51" s="71"/>
      <c r="B51" s="102"/>
      <c r="F51" s="103"/>
    </row>
    <row r="52" spans="1:2" ht="12.75">
      <c r="A52" s="104"/>
      <c r="B52" s="68" t="s">
        <v>147</v>
      </c>
    </row>
    <row r="53" spans="2:6" ht="12.75">
      <c r="B53" s="407" t="s">
        <v>282</v>
      </c>
      <c r="C53" s="407"/>
      <c r="D53" s="407"/>
      <c r="E53" s="166">
        <v>221778631</v>
      </c>
      <c r="F53" s="406">
        <v>40931</v>
      </c>
    </row>
    <row r="54" spans="2:6" ht="12.75">
      <c r="B54" s="167"/>
      <c r="C54" s="167"/>
      <c r="D54" s="167"/>
      <c r="E54" s="167"/>
      <c r="F54" s="167"/>
    </row>
  </sheetData>
  <sheetProtection password="DDE8" sheet="1" objects="1" scenarios="1" selectLockedCells="1"/>
  <mergeCells count="35">
    <mergeCell ref="B49:E49"/>
    <mergeCell ref="B50:E50"/>
    <mergeCell ref="H4:I4"/>
    <mergeCell ref="B53:D53"/>
    <mergeCell ref="B46:E46"/>
    <mergeCell ref="B32:F32"/>
    <mergeCell ref="B34:F34"/>
    <mergeCell ref="B36:F36"/>
    <mergeCell ref="B38:F38"/>
    <mergeCell ref="B22:E22"/>
    <mergeCell ref="A1:E1"/>
    <mergeCell ref="B40:F40"/>
    <mergeCell ref="B42:F42"/>
    <mergeCell ref="B44:F44"/>
    <mergeCell ref="E24:F24"/>
    <mergeCell ref="B26:F26"/>
    <mergeCell ref="B28:F28"/>
    <mergeCell ref="B30:F30"/>
    <mergeCell ref="B20:E20"/>
    <mergeCell ref="B21:E21"/>
    <mergeCell ref="B23:E23"/>
    <mergeCell ref="B16:E16"/>
    <mergeCell ref="B17:E17"/>
    <mergeCell ref="B18:E18"/>
    <mergeCell ref="B19:E19"/>
    <mergeCell ref="B12:E12"/>
    <mergeCell ref="B13:E13"/>
    <mergeCell ref="B14:E14"/>
    <mergeCell ref="B15:E15"/>
    <mergeCell ref="H8:I8"/>
    <mergeCell ref="B11:E11"/>
    <mergeCell ref="B5:E5"/>
    <mergeCell ref="B6:E6"/>
    <mergeCell ref="B7:E7"/>
    <mergeCell ref="B8:E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1" width="4.125" style="337" customWidth="1"/>
    <col min="2" max="2" width="10.375" style="339" customWidth="1"/>
    <col min="3" max="3" width="19.25390625" style="339" customWidth="1"/>
    <col min="4" max="4" width="18.375" style="339" customWidth="1"/>
    <col min="5" max="5" width="18.875" style="339" customWidth="1"/>
    <col min="6" max="6" width="20.875" style="339" customWidth="1"/>
    <col min="7" max="16384" width="9.125" style="339" customWidth="1"/>
  </cols>
  <sheetData>
    <row r="1" ht="24.75" customHeight="1">
      <c r="B1" s="338" t="s">
        <v>213</v>
      </c>
    </row>
    <row r="3" spans="1:6" ht="12.75">
      <c r="A3" s="340"/>
      <c r="B3" s="341" t="s">
        <v>140</v>
      </c>
      <c r="C3" s="341" t="s">
        <v>194</v>
      </c>
      <c r="D3" s="341" t="s">
        <v>195</v>
      </c>
      <c r="E3" s="456" t="s">
        <v>137</v>
      </c>
      <c r="F3" s="457"/>
    </row>
    <row r="4" spans="1:7" ht="12.75" customHeight="1">
      <c r="A4" s="340"/>
      <c r="B4" s="343" t="s">
        <v>42</v>
      </c>
      <c r="C4" s="341" t="s">
        <v>60</v>
      </c>
      <c r="D4" s="341" t="s">
        <v>60</v>
      </c>
      <c r="E4" s="341" t="s">
        <v>138</v>
      </c>
      <c r="F4" s="342" t="s">
        <v>139</v>
      </c>
      <c r="G4" s="337"/>
    </row>
    <row r="5" spans="1:6" s="345" customFormat="1" ht="15" customHeight="1">
      <c r="A5" s="344"/>
      <c r="B5" s="458" t="s">
        <v>226</v>
      </c>
      <c r="C5" s="435"/>
      <c r="D5" s="435"/>
      <c r="E5" s="435"/>
      <c r="F5" s="459"/>
    </row>
    <row r="6" spans="1:6" s="345" customFormat="1" ht="15" customHeight="1">
      <c r="A6" s="344"/>
      <c r="B6" s="184" t="s">
        <v>142</v>
      </c>
      <c r="C6" s="185">
        <v>0</v>
      </c>
      <c r="D6" s="185">
        <v>0</v>
      </c>
      <c r="E6" s="185">
        <v>0</v>
      </c>
      <c r="F6" s="332">
        <v>0</v>
      </c>
    </row>
    <row r="7" spans="1:6" s="347" customFormat="1" ht="15" customHeight="1">
      <c r="A7" s="346"/>
      <c r="B7" s="460"/>
      <c r="C7" s="461"/>
      <c r="D7" s="461"/>
      <c r="E7" s="461"/>
      <c r="F7" s="462"/>
    </row>
    <row r="8" spans="1:6" s="348" customFormat="1" ht="15" customHeight="1">
      <c r="A8" s="346"/>
      <c r="B8" s="64"/>
      <c r="C8" s="180"/>
      <c r="D8" s="180"/>
      <c r="E8" s="180"/>
      <c r="F8" s="333"/>
    </row>
    <row r="9" spans="1:6" ht="15" customHeight="1">
      <c r="A9" s="340"/>
      <c r="B9" s="428"/>
      <c r="C9" s="429"/>
      <c r="D9" s="429"/>
      <c r="E9" s="429"/>
      <c r="F9" s="455"/>
    </row>
    <row r="10" spans="1:6" ht="15" customHeight="1">
      <c r="A10" s="340"/>
      <c r="B10" s="64"/>
      <c r="C10" s="65"/>
      <c r="D10" s="65"/>
      <c r="E10" s="65"/>
      <c r="F10" s="334"/>
    </row>
    <row r="11" spans="1:6" ht="15" customHeight="1">
      <c r="A11" s="340"/>
      <c r="B11" s="428"/>
      <c r="C11" s="429"/>
      <c r="D11" s="429"/>
      <c r="E11" s="429"/>
      <c r="F11" s="455"/>
    </row>
    <row r="12" spans="1:6" ht="15" customHeight="1">
      <c r="A12" s="340"/>
      <c r="B12" s="64"/>
      <c r="C12" s="65"/>
      <c r="D12" s="65"/>
      <c r="E12" s="65"/>
      <c r="F12" s="334"/>
    </row>
    <row r="13" spans="1:6" ht="15" customHeight="1">
      <c r="A13" s="340"/>
      <c r="B13" s="428"/>
      <c r="C13" s="429"/>
      <c r="D13" s="429"/>
      <c r="E13" s="429"/>
      <c r="F13" s="455"/>
    </row>
    <row r="14" spans="1:6" ht="15" customHeight="1">
      <c r="A14" s="340"/>
      <c r="B14" s="64"/>
      <c r="C14" s="65"/>
      <c r="D14" s="65"/>
      <c r="E14" s="65"/>
      <c r="F14" s="334"/>
    </row>
    <row r="15" spans="1:6" ht="15" customHeight="1">
      <c r="A15" s="340"/>
      <c r="B15" s="428"/>
      <c r="C15" s="429"/>
      <c r="D15" s="429"/>
      <c r="E15" s="429"/>
      <c r="F15" s="455"/>
    </row>
    <row r="16" spans="1:6" ht="15" customHeight="1">
      <c r="A16" s="340"/>
      <c r="B16" s="64"/>
      <c r="C16" s="65"/>
      <c r="D16" s="65"/>
      <c r="E16" s="65"/>
      <c r="F16" s="334"/>
    </row>
    <row r="17" spans="1:6" ht="15" customHeight="1">
      <c r="A17" s="340"/>
      <c r="B17" s="428"/>
      <c r="C17" s="429"/>
      <c r="D17" s="429"/>
      <c r="E17" s="429"/>
      <c r="F17" s="455"/>
    </row>
    <row r="18" spans="1:6" ht="15" customHeight="1">
      <c r="A18" s="340"/>
      <c r="B18" s="67"/>
      <c r="C18" s="187"/>
      <c r="D18" s="187"/>
      <c r="E18" s="187"/>
      <c r="F18" s="65"/>
    </row>
    <row r="19" spans="1:6" ht="15" customHeight="1">
      <c r="A19" s="340"/>
      <c r="B19" s="428"/>
      <c r="C19" s="429"/>
      <c r="D19" s="429"/>
      <c r="E19" s="429"/>
      <c r="F19" s="455"/>
    </row>
    <row r="20" spans="1:6" ht="15" customHeight="1">
      <c r="A20" s="340"/>
      <c r="B20" s="64"/>
      <c r="C20" s="65"/>
      <c r="D20" s="65"/>
      <c r="E20" s="65"/>
      <c r="F20" s="334"/>
    </row>
    <row r="21" spans="1:6" ht="15" customHeight="1">
      <c r="A21" s="340"/>
      <c r="B21" s="428"/>
      <c r="C21" s="429"/>
      <c r="D21" s="429"/>
      <c r="E21" s="429"/>
      <c r="F21" s="455"/>
    </row>
    <row r="22" spans="1:6" ht="15" customHeight="1">
      <c r="A22" s="340"/>
      <c r="B22" s="64"/>
      <c r="C22" s="65"/>
      <c r="D22" s="65"/>
      <c r="E22" s="65"/>
      <c r="F22" s="334"/>
    </row>
    <row r="23" spans="1:6" ht="15" customHeight="1">
      <c r="A23" s="340"/>
      <c r="B23" s="428"/>
      <c r="C23" s="429"/>
      <c r="D23" s="429"/>
      <c r="E23" s="429"/>
      <c r="F23" s="455"/>
    </row>
    <row r="24" spans="1:6" ht="15" customHeight="1">
      <c r="A24" s="340"/>
      <c r="B24" s="64"/>
      <c r="C24" s="65"/>
      <c r="D24" s="65"/>
      <c r="E24" s="65"/>
      <c r="F24" s="334"/>
    </row>
    <row r="25" spans="1:6" ht="15" customHeight="1">
      <c r="A25" s="340"/>
      <c r="B25" s="428"/>
      <c r="C25" s="429"/>
      <c r="D25" s="429"/>
      <c r="E25" s="429"/>
      <c r="F25" s="455"/>
    </row>
    <row r="26" spans="1:6" ht="15" customHeight="1">
      <c r="A26" s="340"/>
      <c r="B26" s="64"/>
      <c r="C26" s="65"/>
      <c r="D26" s="65"/>
      <c r="E26" s="65"/>
      <c r="F26" s="334"/>
    </row>
    <row r="27" spans="1:6" ht="15" customHeight="1">
      <c r="A27" s="340"/>
      <c r="B27" s="428"/>
      <c r="C27" s="429"/>
      <c r="D27" s="429"/>
      <c r="E27" s="429"/>
      <c r="F27" s="455"/>
    </row>
    <row r="28" spans="1:6" ht="15" customHeight="1">
      <c r="A28" s="340"/>
      <c r="B28" s="64"/>
      <c r="C28" s="65"/>
      <c r="D28" s="65"/>
      <c r="E28" s="65"/>
      <c r="F28" s="334"/>
    </row>
    <row r="29" spans="1:6" ht="15" customHeight="1">
      <c r="A29" s="340"/>
      <c r="B29" s="428"/>
      <c r="C29" s="429"/>
      <c r="D29" s="429"/>
      <c r="E29" s="429"/>
      <c r="F29" s="455"/>
    </row>
    <row r="30" spans="1:6" ht="15" customHeight="1">
      <c r="A30" s="340"/>
      <c r="B30" s="64"/>
      <c r="C30" s="65"/>
      <c r="D30" s="65"/>
      <c r="E30" s="65"/>
      <c r="F30" s="334"/>
    </row>
    <row r="31" spans="1:6" ht="15" customHeight="1">
      <c r="A31" s="340"/>
      <c r="B31" s="428"/>
      <c r="C31" s="429"/>
      <c r="D31" s="429"/>
      <c r="E31" s="429"/>
      <c r="F31" s="455"/>
    </row>
    <row r="32" spans="1:6" ht="15" customHeight="1">
      <c r="A32" s="340"/>
      <c r="B32" s="64"/>
      <c r="C32" s="65"/>
      <c r="D32" s="65"/>
      <c r="E32" s="65"/>
      <c r="F32" s="334"/>
    </row>
    <row r="33" spans="1:6" ht="15" customHeight="1">
      <c r="A33" s="340"/>
      <c r="B33" s="428"/>
      <c r="C33" s="429"/>
      <c r="D33" s="429"/>
      <c r="E33" s="429"/>
      <c r="F33" s="455"/>
    </row>
    <row r="34" spans="1:6" ht="15" customHeight="1">
      <c r="A34" s="340"/>
      <c r="B34" s="67"/>
      <c r="C34" s="187"/>
      <c r="D34" s="187"/>
      <c r="E34" s="187"/>
      <c r="F34" s="65"/>
    </row>
    <row r="35" spans="1:6" ht="15" customHeight="1">
      <c r="A35" s="340"/>
      <c r="B35" s="428"/>
      <c r="C35" s="429"/>
      <c r="D35" s="429"/>
      <c r="E35" s="429"/>
      <c r="F35" s="455"/>
    </row>
    <row r="36" spans="1:6" ht="15" customHeight="1">
      <c r="A36" s="340"/>
      <c r="B36" s="64"/>
      <c r="C36" s="65"/>
      <c r="D36" s="65"/>
      <c r="E36" s="65"/>
      <c r="F36" s="334"/>
    </row>
    <row r="37" spans="1:6" ht="15" customHeight="1">
      <c r="A37" s="340"/>
      <c r="B37" s="428"/>
      <c r="C37" s="429"/>
      <c r="D37" s="429"/>
      <c r="E37" s="429"/>
      <c r="F37" s="455"/>
    </row>
    <row r="38" spans="1:6" ht="15" customHeight="1">
      <c r="A38" s="340"/>
      <c r="B38" s="64"/>
      <c r="C38" s="65"/>
      <c r="D38" s="65"/>
      <c r="E38" s="65"/>
      <c r="F38" s="334"/>
    </row>
    <row r="39" spans="1:6" ht="15" customHeight="1">
      <c r="A39" s="340"/>
      <c r="B39" s="428"/>
      <c r="C39" s="429"/>
      <c r="D39" s="429"/>
      <c r="E39" s="429"/>
      <c r="F39" s="455"/>
    </row>
    <row r="40" spans="1:6" ht="15" customHeight="1">
      <c r="A40" s="340"/>
      <c r="B40" s="64"/>
      <c r="C40" s="65"/>
      <c r="D40" s="65"/>
      <c r="E40" s="65"/>
      <c r="F40" s="334"/>
    </row>
    <row r="41" spans="1:6" ht="15" customHeight="1">
      <c r="A41" s="340"/>
      <c r="B41" s="428"/>
      <c r="C41" s="429"/>
      <c r="D41" s="429"/>
      <c r="E41" s="429"/>
      <c r="F41" s="455"/>
    </row>
    <row r="42" spans="1:6" ht="15" customHeight="1">
      <c r="A42" s="340"/>
      <c r="B42" s="64"/>
      <c r="C42" s="65"/>
      <c r="D42" s="65"/>
      <c r="E42" s="65"/>
      <c r="F42" s="334"/>
    </row>
    <row r="43" spans="1:6" ht="15" customHeight="1">
      <c r="A43" s="340"/>
      <c r="B43" s="428"/>
      <c r="C43" s="429"/>
      <c r="D43" s="429"/>
      <c r="E43" s="429"/>
      <c r="F43" s="455"/>
    </row>
    <row r="44" spans="1:6" ht="15" customHeight="1">
      <c r="A44" s="340"/>
      <c r="B44" s="64"/>
      <c r="C44" s="65"/>
      <c r="D44" s="65"/>
      <c r="E44" s="65"/>
      <c r="F44" s="334"/>
    </row>
    <row r="45" spans="1:6" ht="15" customHeight="1">
      <c r="A45" s="340"/>
      <c r="B45" s="428"/>
      <c r="C45" s="429"/>
      <c r="D45" s="429"/>
      <c r="E45" s="429"/>
      <c r="F45" s="455"/>
    </row>
    <row r="46" spans="1:6" ht="15" customHeight="1">
      <c r="A46" s="340"/>
      <c r="B46" s="64"/>
      <c r="C46" s="65"/>
      <c r="D46" s="65"/>
      <c r="E46" s="65"/>
      <c r="F46" s="334"/>
    </row>
    <row r="47" spans="1:6" s="352" customFormat="1" ht="15" customHeight="1">
      <c r="A47" s="349"/>
      <c r="B47" s="350" t="s">
        <v>212</v>
      </c>
      <c r="C47" s="351">
        <f>C6+C8+C10+C12+C14+C16+C18+C20+C22+C24+C26+C28+C30+C32+C34+C36+C38+C40+C42+C44+C46</f>
        <v>0</v>
      </c>
      <c r="D47" s="351">
        <f>D6+D8+D10+D12+D14+D16+D18+D20+D22+D24+D26+D28+D30+D32+D34+D36+D38+D40+D42+D44+D46</f>
        <v>0</v>
      </c>
      <c r="E47" s="351">
        <f>E6+E8+E10+E12+E14+E16+E18+E20+E22+E24+E26+E28+E30+E32+E34+E36+E38+E40+E42+E44+E46</f>
        <v>0</v>
      </c>
      <c r="F47" s="351">
        <f>F6+F8+F10+F12+F14+F16+F18+F20+F22+F24+F26+F28+F30+F32+F34+F36+F38+F40+F42+F44+F46</f>
        <v>0</v>
      </c>
    </row>
    <row r="49" spans="2:6" ht="12.75">
      <c r="B49" s="352" t="s">
        <v>148</v>
      </c>
      <c r="C49" s="352"/>
      <c r="D49" s="352"/>
      <c r="E49" s="352"/>
      <c r="F49" s="352"/>
    </row>
    <row r="50" spans="2:6" ht="12.75">
      <c r="B50" s="407"/>
      <c r="C50" s="407"/>
      <c r="D50" s="407"/>
      <c r="E50" s="166"/>
      <c r="F50" s="299"/>
    </row>
  </sheetData>
  <sheetProtection password="D554" sheet="1" objects="1" scenarios="1" selectLockedCells="1"/>
  <mergeCells count="23">
    <mergeCell ref="E3:F3"/>
    <mergeCell ref="B5:F5"/>
    <mergeCell ref="B7:F7"/>
    <mergeCell ref="B9:F9"/>
    <mergeCell ref="B11:F11"/>
    <mergeCell ref="B13:F13"/>
    <mergeCell ref="B45:F45"/>
    <mergeCell ref="B15:F15"/>
    <mergeCell ref="B17:F17"/>
    <mergeCell ref="B19:F19"/>
    <mergeCell ref="B21:F21"/>
    <mergeCell ref="B23:F23"/>
    <mergeCell ref="B25:F25"/>
    <mergeCell ref="B50:D50"/>
    <mergeCell ref="B35:F35"/>
    <mergeCell ref="B37:F37"/>
    <mergeCell ref="B39:F39"/>
    <mergeCell ref="B41:F41"/>
    <mergeCell ref="B27:F27"/>
    <mergeCell ref="B29:F29"/>
    <mergeCell ref="B31:F31"/>
    <mergeCell ref="B33:F33"/>
    <mergeCell ref="B43:F4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" sqref="B1:H1"/>
    </sheetView>
  </sheetViews>
  <sheetFormatPr defaultColWidth="9.00390625" defaultRowHeight="12.75"/>
  <cols>
    <col min="1" max="1" width="4.625" style="0" customWidth="1"/>
    <col min="3" max="3" width="10.875" style="0" customWidth="1"/>
    <col min="4" max="4" width="25.75390625" style="0" customWidth="1"/>
    <col min="5" max="5" width="11.875" style="0" customWidth="1"/>
    <col min="6" max="6" width="11.375" style="0" customWidth="1"/>
    <col min="7" max="7" width="12.75390625" style="0" customWidth="1"/>
    <col min="8" max="8" width="17.375" style="0" customWidth="1"/>
    <col min="9" max="9" width="14.25390625" style="0" customWidth="1"/>
    <col min="10" max="10" width="16.25390625" style="0" customWidth="1"/>
  </cols>
  <sheetData>
    <row r="1" spans="2:10" ht="12.75">
      <c r="B1" s="407" t="s">
        <v>0</v>
      </c>
      <c r="C1" s="407"/>
      <c r="D1" s="407"/>
      <c r="E1" s="407"/>
      <c r="F1" s="407"/>
      <c r="G1" s="407"/>
      <c r="H1" s="407"/>
      <c r="J1" s="381" t="s">
        <v>44</v>
      </c>
    </row>
    <row r="3" ht="15.75">
      <c r="A3" s="7" t="s">
        <v>196</v>
      </c>
    </row>
    <row r="4" ht="15.75">
      <c r="A4" s="7"/>
    </row>
    <row r="5" ht="13.5" thickBot="1">
      <c r="D5" s="36"/>
    </row>
    <row r="6" spans="1:10" ht="12.75">
      <c r="A6" s="8" t="s">
        <v>45</v>
      </c>
      <c r="B6" s="10"/>
      <c r="C6" s="10" t="s">
        <v>46</v>
      </c>
      <c r="D6" s="3"/>
      <c r="E6" s="10" t="s">
        <v>47</v>
      </c>
      <c r="F6" s="9"/>
      <c r="G6" s="10" t="s">
        <v>48</v>
      </c>
      <c r="H6" s="19" t="s">
        <v>49</v>
      </c>
      <c r="I6" s="10"/>
      <c r="J6" s="11"/>
    </row>
    <row r="7" spans="1:10" ht="12.75">
      <c r="A7" s="12" t="s">
        <v>50</v>
      </c>
      <c r="B7" s="3" t="s">
        <v>51</v>
      </c>
      <c r="C7" s="3" t="s">
        <v>52</v>
      </c>
      <c r="D7" s="3" t="s">
        <v>53</v>
      </c>
      <c r="E7" s="3">
        <v>2011</v>
      </c>
      <c r="F7" s="3" t="s">
        <v>54</v>
      </c>
      <c r="G7" s="3" t="s">
        <v>55</v>
      </c>
      <c r="H7" s="3" t="s">
        <v>197</v>
      </c>
      <c r="I7" s="3" t="s">
        <v>56</v>
      </c>
      <c r="J7" s="13" t="s">
        <v>57</v>
      </c>
    </row>
    <row r="8" spans="1:10" ht="13.5" thickBot="1">
      <c r="A8" s="14"/>
      <c r="B8" s="15"/>
      <c r="C8" s="6" t="s">
        <v>58</v>
      </c>
      <c r="D8" s="6"/>
      <c r="E8" s="6" t="s">
        <v>59</v>
      </c>
      <c r="F8" s="6" t="s">
        <v>59</v>
      </c>
      <c r="G8" s="6" t="s">
        <v>59</v>
      </c>
      <c r="H8" s="360" t="s">
        <v>60</v>
      </c>
      <c r="I8" s="360" t="s">
        <v>60</v>
      </c>
      <c r="J8" s="37"/>
    </row>
    <row r="9" spans="1:10" ht="18" customHeight="1">
      <c r="A9" s="292"/>
      <c r="B9" s="294"/>
      <c r="C9" s="358"/>
      <c r="D9" s="290"/>
      <c r="E9" s="297"/>
      <c r="F9" s="297"/>
      <c r="G9" s="227">
        <f>E9+F9</f>
        <v>0</v>
      </c>
      <c r="H9" s="288"/>
      <c r="I9" s="44">
        <f>G9*1000-H9</f>
        <v>0</v>
      </c>
      <c r="J9" s="287"/>
    </row>
    <row r="10" spans="1:10" ht="18" customHeight="1">
      <c r="A10" s="293"/>
      <c r="B10" s="295"/>
      <c r="C10" s="296"/>
      <c r="D10" s="291"/>
      <c r="E10" s="298"/>
      <c r="F10" s="298"/>
      <c r="G10" s="227">
        <f aca="true" t="shared" si="0" ref="G10:G24">E10+F10</f>
        <v>0</v>
      </c>
      <c r="H10" s="289"/>
      <c r="I10" s="44">
        <f aca="true" t="shared" si="1" ref="I10:I24">G10*1000-H10</f>
        <v>0</v>
      </c>
      <c r="J10" s="301"/>
    </row>
    <row r="11" spans="1:10" ht="18" customHeight="1">
      <c r="A11" s="293"/>
      <c r="B11" s="295"/>
      <c r="C11" s="296"/>
      <c r="D11" s="291"/>
      <c r="E11" s="298"/>
      <c r="F11" s="298"/>
      <c r="G11" s="227">
        <f t="shared" si="0"/>
        <v>0</v>
      </c>
      <c r="H11" s="289"/>
      <c r="I11" s="44">
        <f t="shared" si="1"/>
        <v>0</v>
      </c>
      <c r="J11" s="301"/>
    </row>
    <row r="12" spans="1:10" ht="18" customHeight="1">
      <c r="A12" s="293"/>
      <c r="B12" s="295"/>
      <c r="C12" s="296"/>
      <c r="D12" s="291"/>
      <c r="E12" s="298"/>
      <c r="F12" s="298"/>
      <c r="G12" s="227">
        <f t="shared" si="0"/>
        <v>0</v>
      </c>
      <c r="H12" s="289"/>
      <c r="I12" s="44">
        <f t="shared" si="1"/>
        <v>0</v>
      </c>
      <c r="J12" s="301"/>
    </row>
    <row r="13" spans="1:10" ht="18" customHeight="1">
      <c r="A13" s="293"/>
      <c r="B13" s="295"/>
      <c r="C13" s="296"/>
      <c r="D13" s="291"/>
      <c r="E13" s="298"/>
      <c r="F13" s="298"/>
      <c r="G13" s="227">
        <f t="shared" si="0"/>
        <v>0</v>
      </c>
      <c r="H13" s="289"/>
      <c r="I13" s="44">
        <f t="shared" si="1"/>
        <v>0</v>
      </c>
      <c r="J13" s="301"/>
    </row>
    <row r="14" spans="1:10" ht="18" customHeight="1">
      <c r="A14" s="293"/>
      <c r="B14" s="295"/>
      <c r="C14" s="296"/>
      <c r="D14" s="291"/>
      <c r="E14" s="298"/>
      <c r="F14" s="298"/>
      <c r="G14" s="227">
        <f t="shared" si="0"/>
        <v>0</v>
      </c>
      <c r="H14" s="289"/>
      <c r="I14" s="44">
        <f t="shared" si="1"/>
        <v>0</v>
      </c>
      <c r="J14" s="301"/>
    </row>
    <row r="15" spans="1:10" ht="18" customHeight="1">
      <c r="A15" s="293"/>
      <c r="B15" s="295"/>
      <c r="C15" s="296"/>
      <c r="D15" s="291"/>
      <c r="E15" s="298"/>
      <c r="F15" s="298"/>
      <c r="G15" s="227">
        <f t="shared" si="0"/>
        <v>0</v>
      </c>
      <c r="H15" s="289"/>
      <c r="I15" s="44">
        <f t="shared" si="1"/>
        <v>0</v>
      </c>
      <c r="J15" s="301"/>
    </row>
    <row r="16" spans="1:10" ht="18" customHeight="1">
      <c r="A16" s="293"/>
      <c r="B16" s="295"/>
      <c r="C16" s="296"/>
      <c r="D16" s="291"/>
      <c r="E16" s="298"/>
      <c r="F16" s="298"/>
      <c r="G16" s="227">
        <f t="shared" si="0"/>
        <v>0</v>
      </c>
      <c r="H16" s="289"/>
      <c r="I16" s="44">
        <f t="shared" si="1"/>
        <v>0</v>
      </c>
      <c r="J16" s="301"/>
    </row>
    <row r="17" spans="1:10" ht="18" customHeight="1">
      <c r="A17" s="293"/>
      <c r="B17" s="295"/>
      <c r="C17" s="296"/>
      <c r="D17" s="291"/>
      <c r="E17" s="298"/>
      <c r="F17" s="298"/>
      <c r="G17" s="227">
        <f t="shared" si="0"/>
        <v>0</v>
      </c>
      <c r="H17" s="289"/>
      <c r="I17" s="44">
        <f t="shared" si="1"/>
        <v>0</v>
      </c>
      <c r="J17" s="301"/>
    </row>
    <row r="18" spans="1:10" ht="18" customHeight="1">
      <c r="A18" s="293"/>
      <c r="B18" s="295"/>
      <c r="C18" s="296"/>
      <c r="D18" s="291"/>
      <c r="E18" s="298"/>
      <c r="F18" s="298"/>
      <c r="G18" s="227">
        <f t="shared" si="0"/>
        <v>0</v>
      </c>
      <c r="H18" s="289"/>
      <c r="I18" s="44">
        <f>G18*1000-H18</f>
        <v>0</v>
      </c>
      <c r="J18" s="301"/>
    </row>
    <row r="19" spans="1:10" ht="18" customHeight="1">
      <c r="A19" s="293"/>
      <c r="B19" s="295"/>
      <c r="C19" s="296"/>
      <c r="D19" s="291"/>
      <c r="E19" s="298"/>
      <c r="F19" s="298"/>
      <c r="G19" s="227">
        <f t="shared" si="0"/>
        <v>0</v>
      </c>
      <c r="H19" s="289"/>
      <c r="I19" s="44">
        <f t="shared" si="1"/>
        <v>0</v>
      </c>
      <c r="J19" s="301"/>
    </row>
    <row r="20" spans="1:10" ht="18" customHeight="1">
      <c r="A20" s="293"/>
      <c r="B20" s="295"/>
      <c r="C20" s="296"/>
      <c r="D20" s="291"/>
      <c r="E20" s="298"/>
      <c r="F20" s="298"/>
      <c r="G20" s="227">
        <f t="shared" si="0"/>
        <v>0</v>
      </c>
      <c r="H20" s="289"/>
      <c r="I20" s="44">
        <f t="shared" si="1"/>
        <v>0</v>
      </c>
      <c r="J20" s="301"/>
    </row>
    <row r="21" spans="1:10" ht="18" customHeight="1">
      <c r="A21" s="293"/>
      <c r="B21" s="295"/>
      <c r="C21" s="296"/>
      <c r="D21" s="291"/>
      <c r="E21" s="298"/>
      <c r="F21" s="298"/>
      <c r="G21" s="227">
        <f t="shared" si="0"/>
        <v>0</v>
      </c>
      <c r="H21" s="289"/>
      <c r="I21" s="44">
        <f t="shared" si="1"/>
        <v>0</v>
      </c>
      <c r="J21" s="301"/>
    </row>
    <row r="22" spans="1:10" ht="18" customHeight="1">
      <c r="A22" s="293"/>
      <c r="B22" s="295"/>
      <c r="C22" s="296"/>
      <c r="D22" s="291"/>
      <c r="E22" s="298"/>
      <c r="F22" s="298"/>
      <c r="G22" s="227">
        <f t="shared" si="0"/>
        <v>0</v>
      </c>
      <c r="H22" s="289"/>
      <c r="I22" s="44">
        <f t="shared" si="1"/>
        <v>0</v>
      </c>
      <c r="J22" s="301"/>
    </row>
    <row r="23" spans="1:10" ht="18" customHeight="1">
      <c r="A23" s="293"/>
      <c r="B23" s="295"/>
      <c r="C23" s="296"/>
      <c r="D23" s="291"/>
      <c r="E23" s="298"/>
      <c r="F23" s="298"/>
      <c r="G23" s="227">
        <f t="shared" si="0"/>
        <v>0</v>
      </c>
      <c r="H23" s="289"/>
      <c r="I23" s="44">
        <f t="shared" si="1"/>
        <v>0</v>
      </c>
      <c r="J23" s="301"/>
    </row>
    <row r="24" spans="1:10" ht="18" customHeight="1">
      <c r="A24" s="293"/>
      <c r="B24" s="295"/>
      <c r="C24" s="296"/>
      <c r="D24" s="291"/>
      <c r="E24" s="298"/>
      <c r="F24" s="298"/>
      <c r="G24" s="227">
        <f t="shared" si="0"/>
        <v>0</v>
      </c>
      <c r="H24" s="289"/>
      <c r="I24" s="44">
        <f t="shared" si="1"/>
        <v>0</v>
      </c>
      <c r="J24" s="301"/>
    </row>
    <row r="25" spans="1:10" ht="18" customHeight="1" thickBot="1">
      <c r="A25" s="17"/>
      <c r="B25" s="18"/>
      <c r="C25" s="18"/>
      <c r="D25" s="18" t="s">
        <v>150</v>
      </c>
      <c r="E25" s="228">
        <f>SUM(E9:E24)</f>
        <v>0</v>
      </c>
      <c r="F25" s="228">
        <f>SUM(F9:F24)</f>
        <v>0</v>
      </c>
      <c r="G25" s="228">
        <f>SUM(G9:G24)</f>
        <v>0</v>
      </c>
      <c r="H25" s="43">
        <f>SUM(H9:H24)</f>
        <v>0</v>
      </c>
      <c r="I25" s="43">
        <f>SUM(I9:I24)</f>
        <v>0</v>
      </c>
      <c r="J25" s="168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8" ht="12.75">
      <c r="A27" t="s">
        <v>61</v>
      </c>
      <c r="E27" t="s">
        <v>11</v>
      </c>
      <c r="F27" t="s">
        <v>62</v>
      </c>
      <c r="H27" t="s">
        <v>12</v>
      </c>
    </row>
    <row r="28" spans="1:8" ht="12.75">
      <c r="A28" s="407"/>
      <c r="B28" s="407"/>
      <c r="C28" s="407"/>
      <c r="D28" s="407"/>
      <c r="E28" s="166"/>
      <c r="F28" s="105"/>
      <c r="G28" s="105"/>
      <c r="H28" s="299"/>
    </row>
    <row r="29" spans="1:8" ht="12.75">
      <c r="A29" s="407"/>
      <c r="B29" s="407"/>
      <c r="C29" s="407"/>
      <c r="D29" s="407"/>
      <c r="E29" s="106"/>
      <c r="F29" s="105"/>
      <c r="G29" s="105"/>
      <c r="H29" s="106"/>
    </row>
  </sheetData>
  <sheetProtection password="DDE8" sheet="1" objects="1" scenarios="1" formatColumns="0" selectLockedCells="1"/>
  <mergeCells count="3">
    <mergeCell ref="B1:H1"/>
    <mergeCell ref="A28:D28"/>
    <mergeCell ref="A29:D29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4.375" style="68" customWidth="1"/>
    <col min="2" max="2" width="8.375" style="68" customWidth="1"/>
    <col min="3" max="3" width="13.00390625" style="68" customWidth="1"/>
    <col min="4" max="4" width="23.75390625" style="68" customWidth="1"/>
    <col min="5" max="5" width="12.25390625" style="68" customWidth="1"/>
    <col min="6" max="6" width="11.625" style="68" customWidth="1"/>
    <col min="7" max="9" width="15.00390625" style="68" customWidth="1"/>
    <col min="10" max="10" width="16.75390625" style="68" customWidth="1"/>
    <col min="11" max="16384" width="9.125" style="68" customWidth="1"/>
  </cols>
  <sheetData>
    <row r="1" spans="2:10" ht="12.75">
      <c r="B1" s="407" t="s">
        <v>289</v>
      </c>
      <c r="C1" s="407"/>
      <c r="D1" s="407"/>
      <c r="E1" s="407"/>
      <c r="F1" s="407"/>
      <c r="G1" s="407"/>
      <c r="H1" s="407"/>
      <c r="J1" s="124" t="s">
        <v>63</v>
      </c>
    </row>
    <row r="3" ht="15.75">
      <c r="A3" s="169" t="s">
        <v>198</v>
      </c>
    </row>
    <row r="4" ht="15.75">
      <c r="A4" s="169"/>
    </row>
    <row r="5" ht="13.5" thickBot="1">
      <c r="D5" s="93"/>
    </row>
    <row r="6" spans="1:10" ht="12.75">
      <c r="A6" s="170" t="s">
        <v>45</v>
      </c>
      <c r="B6" s="171"/>
      <c r="C6" s="171" t="s">
        <v>46</v>
      </c>
      <c r="D6" s="130"/>
      <c r="E6" s="171" t="s">
        <v>47</v>
      </c>
      <c r="F6" s="171" t="s">
        <v>129</v>
      </c>
      <c r="G6" s="171" t="s">
        <v>131</v>
      </c>
      <c r="H6" s="172" t="s">
        <v>133</v>
      </c>
      <c r="I6" s="171"/>
      <c r="J6" s="173"/>
    </row>
    <row r="7" spans="1:10" ht="12.75">
      <c r="A7" s="174" t="s">
        <v>50</v>
      </c>
      <c r="B7" s="130" t="s">
        <v>51</v>
      </c>
      <c r="C7" s="130" t="s">
        <v>52</v>
      </c>
      <c r="D7" s="130" t="s">
        <v>53</v>
      </c>
      <c r="E7" s="130">
        <v>2011</v>
      </c>
      <c r="F7" s="130" t="s">
        <v>130</v>
      </c>
      <c r="G7" s="130" t="s">
        <v>132</v>
      </c>
      <c r="H7" s="130" t="s">
        <v>197</v>
      </c>
      <c r="I7" s="130" t="s">
        <v>56</v>
      </c>
      <c r="J7" s="175" t="s">
        <v>57</v>
      </c>
    </row>
    <row r="8" spans="1:10" ht="13.5" thickBot="1">
      <c r="A8" s="176"/>
      <c r="B8" s="161"/>
      <c r="C8" s="137" t="s">
        <v>58</v>
      </c>
      <c r="D8" s="137"/>
      <c r="E8" s="137" t="s">
        <v>59</v>
      </c>
      <c r="F8" s="137" t="s">
        <v>59</v>
      </c>
      <c r="G8" s="359" t="s">
        <v>60</v>
      </c>
      <c r="H8" s="359" t="s">
        <v>60</v>
      </c>
      <c r="I8" s="359" t="s">
        <v>60</v>
      </c>
      <c r="J8" s="177"/>
    </row>
    <row r="9" spans="1:10" ht="18" customHeight="1">
      <c r="A9" s="292" t="s">
        <v>3</v>
      </c>
      <c r="B9" s="55">
        <v>34070</v>
      </c>
      <c r="C9" s="55" t="s">
        <v>285</v>
      </c>
      <c r="D9" s="290" t="s">
        <v>284</v>
      </c>
      <c r="E9" s="297"/>
      <c r="F9" s="297">
        <v>80</v>
      </c>
      <c r="G9" s="288">
        <v>80000</v>
      </c>
      <c r="H9" s="288">
        <v>80000</v>
      </c>
      <c r="I9" s="50">
        <f>G9-H9</f>
        <v>0</v>
      </c>
      <c r="J9" s="287"/>
    </row>
    <row r="10" spans="1:10" ht="18" customHeight="1">
      <c r="A10" s="293" t="s">
        <v>4</v>
      </c>
      <c r="B10" s="295">
        <v>34070</v>
      </c>
      <c r="C10" s="295" t="s">
        <v>286</v>
      </c>
      <c r="D10" s="291" t="s">
        <v>287</v>
      </c>
      <c r="E10" s="298"/>
      <c r="F10" s="298">
        <v>40</v>
      </c>
      <c r="G10" s="289">
        <v>40000</v>
      </c>
      <c r="H10" s="289">
        <v>40000</v>
      </c>
      <c r="I10" s="50">
        <f aca="true" t="shared" si="0" ref="I10:I24">G10-H10</f>
        <v>0</v>
      </c>
      <c r="J10" s="301"/>
    </row>
    <row r="11" spans="1:10" ht="18" customHeight="1">
      <c r="A11" s="293"/>
      <c r="B11" s="295"/>
      <c r="C11" s="295"/>
      <c r="D11" s="291"/>
      <c r="E11" s="298"/>
      <c r="F11" s="298"/>
      <c r="G11" s="289"/>
      <c r="H11" s="289"/>
      <c r="I11" s="50">
        <f t="shared" si="0"/>
        <v>0</v>
      </c>
      <c r="J11" s="301"/>
    </row>
    <row r="12" spans="1:10" ht="18" customHeight="1">
      <c r="A12" s="293"/>
      <c r="B12" s="295"/>
      <c r="C12" s="295"/>
      <c r="D12" s="291"/>
      <c r="E12" s="298"/>
      <c r="F12" s="298"/>
      <c r="G12" s="289"/>
      <c r="H12" s="289"/>
      <c r="I12" s="50">
        <f t="shared" si="0"/>
        <v>0</v>
      </c>
      <c r="J12" s="301"/>
    </row>
    <row r="13" spans="1:10" ht="18" customHeight="1">
      <c r="A13" s="293"/>
      <c r="B13" s="295"/>
      <c r="C13" s="295"/>
      <c r="D13" s="291"/>
      <c r="E13" s="298"/>
      <c r="F13" s="298"/>
      <c r="G13" s="289"/>
      <c r="H13" s="289"/>
      <c r="I13" s="50">
        <f t="shared" si="0"/>
        <v>0</v>
      </c>
      <c r="J13" s="301"/>
    </row>
    <row r="14" spans="1:10" ht="18" customHeight="1">
      <c r="A14" s="293"/>
      <c r="B14" s="295"/>
      <c r="C14" s="295"/>
      <c r="D14" s="291"/>
      <c r="E14" s="298"/>
      <c r="F14" s="298"/>
      <c r="G14" s="289"/>
      <c r="H14" s="289"/>
      <c r="I14" s="50">
        <f t="shared" si="0"/>
        <v>0</v>
      </c>
      <c r="J14" s="301"/>
    </row>
    <row r="15" spans="1:10" ht="18" customHeight="1">
      <c r="A15" s="293"/>
      <c r="B15" s="295"/>
      <c r="C15" s="295"/>
      <c r="D15" s="291"/>
      <c r="E15" s="298"/>
      <c r="F15" s="298"/>
      <c r="G15" s="289"/>
      <c r="H15" s="289"/>
      <c r="I15" s="50">
        <f t="shared" si="0"/>
        <v>0</v>
      </c>
      <c r="J15" s="301"/>
    </row>
    <row r="16" spans="1:10" ht="18" customHeight="1">
      <c r="A16" s="293"/>
      <c r="B16" s="295"/>
      <c r="C16" s="295"/>
      <c r="D16" s="291"/>
      <c r="E16" s="298"/>
      <c r="F16" s="298"/>
      <c r="G16" s="289"/>
      <c r="H16" s="289"/>
      <c r="I16" s="50">
        <f t="shared" si="0"/>
        <v>0</v>
      </c>
      <c r="J16" s="301"/>
    </row>
    <row r="17" spans="1:10" ht="18" customHeight="1">
      <c r="A17" s="293"/>
      <c r="B17" s="295"/>
      <c r="C17" s="295"/>
      <c r="D17" s="291"/>
      <c r="E17" s="298"/>
      <c r="F17" s="298"/>
      <c r="G17" s="289"/>
      <c r="H17" s="289"/>
      <c r="I17" s="50">
        <f t="shared" si="0"/>
        <v>0</v>
      </c>
      <c r="J17" s="301"/>
    </row>
    <row r="18" spans="1:10" ht="18" customHeight="1">
      <c r="A18" s="293"/>
      <c r="B18" s="295"/>
      <c r="C18" s="295"/>
      <c r="D18" s="291"/>
      <c r="E18" s="298"/>
      <c r="F18" s="298"/>
      <c r="G18" s="289"/>
      <c r="H18" s="289"/>
      <c r="I18" s="50">
        <f t="shared" si="0"/>
        <v>0</v>
      </c>
      <c r="J18" s="301"/>
    </row>
    <row r="19" spans="1:10" ht="18" customHeight="1">
      <c r="A19" s="293"/>
      <c r="B19" s="295"/>
      <c r="C19" s="295"/>
      <c r="D19" s="291"/>
      <c r="E19" s="298"/>
      <c r="F19" s="298"/>
      <c r="G19" s="289"/>
      <c r="H19" s="289"/>
      <c r="I19" s="50">
        <f t="shared" si="0"/>
        <v>0</v>
      </c>
      <c r="J19" s="301"/>
    </row>
    <row r="20" spans="1:10" ht="18" customHeight="1">
      <c r="A20" s="293"/>
      <c r="B20" s="295"/>
      <c r="C20" s="295"/>
      <c r="D20" s="291"/>
      <c r="E20" s="298"/>
      <c r="F20" s="298"/>
      <c r="G20" s="289"/>
      <c r="H20" s="289"/>
      <c r="I20" s="50">
        <f t="shared" si="0"/>
        <v>0</v>
      </c>
      <c r="J20" s="301"/>
    </row>
    <row r="21" spans="1:10" ht="18" customHeight="1">
      <c r="A21" s="293"/>
      <c r="B21" s="295"/>
      <c r="C21" s="295"/>
      <c r="D21" s="291"/>
      <c r="E21" s="298"/>
      <c r="F21" s="298"/>
      <c r="G21" s="289"/>
      <c r="H21" s="289"/>
      <c r="I21" s="50">
        <f t="shared" si="0"/>
        <v>0</v>
      </c>
      <c r="J21" s="301"/>
    </row>
    <row r="22" spans="1:10" ht="18" customHeight="1">
      <c r="A22" s="293"/>
      <c r="B22" s="295"/>
      <c r="C22" s="295"/>
      <c r="D22" s="291"/>
      <c r="E22" s="298"/>
      <c r="F22" s="298"/>
      <c r="G22" s="289"/>
      <c r="H22" s="289"/>
      <c r="I22" s="50">
        <f t="shared" si="0"/>
        <v>0</v>
      </c>
      <c r="J22" s="301"/>
    </row>
    <row r="23" spans="1:10" ht="18" customHeight="1">
      <c r="A23" s="293"/>
      <c r="B23" s="295"/>
      <c r="C23" s="295"/>
      <c r="D23" s="291"/>
      <c r="E23" s="298"/>
      <c r="F23" s="298"/>
      <c r="G23" s="289"/>
      <c r="H23" s="289"/>
      <c r="I23" s="50">
        <f t="shared" si="0"/>
        <v>0</v>
      </c>
      <c r="J23" s="301"/>
    </row>
    <row r="24" spans="1:10" ht="18" customHeight="1">
      <c r="A24" s="293"/>
      <c r="B24" s="295"/>
      <c r="C24" s="295"/>
      <c r="D24" s="291"/>
      <c r="E24" s="298"/>
      <c r="F24" s="298"/>
      <c r="G24" s="289"/>
      <c r="H24" s="289"/>
      <c r="I24" s="50">
        <f t="shared" si="0"/>
        <v>0</v>
      </c>
      <c r="J24" s="301"/>
    </row>
    <row r="25" spans="1:10" ht="18" customHeight="1" thickBot="1">
      <c r="A25" s="178"/>
      <c r="B25" s="121"/>
      <c r="C25" s="121"/>
      <c r="D25" s="121" t="s">
        <v>150</v>
      </c>
      <c r="E25" s="229">
        <f>SUM(E9:E24)</f>
        <v>0</v>
      </c>
      <c r="F25" s="229">
        <f>SUM(F9:F24)</f>
        <v>120</v>
      </c>
      <c r="G25" s="51">
        <f>SUM(G9:G24)</f>
        <v>120000</v>
      </c>
      <c r="H25" s="51">
        <f>SUM(H9:H24)</f>
        <v>120000</v>
      </c>
      <c r="I25" s="51">
        <f>SUM(I9:I24)</f>
        <v>0</v>
      </c>
      <c r="J25" s="94"/>
    </row>
    <row r="26" spans="1:10" ht="12.75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0" ht="12.75">
      <c r="A27" s="68" t="s">
        <v>64</v>
      </c>
      <c r="E27" s="68" t="s">
        <v>11</v>
      </c>
      <c r="G27" s="276" t="s">
        <v>65</v>
      </c>
      <c r="J27" s="68" t="s">
        <v>12</v>
      </c>
    </row>
    <row r="28" spans="1:10" ht="12.75">
      <c r="A28" s="464" t="s">
        <v>288</v>
      </c>
      <c r="B28" s="464"/>
      <c r="C28" s="464"/>
      <c r="D28" s="464"/>
      <c r="E28" s="300">
        <v>221778631</v>
      </c>
      <c r="G28" s="102" t="s">
        <v>152</v>
      </c>
      <c r="J28" s="284">
        <v>40931</v>
      </c>
    </row>
    <row r="29" spans="1:10" ht="12.75">
      <c r="A29" s="407"/>
      <c r="B29" s="407"/>
      <c r="C29" s="407"/>
      <c r="D29" s="407"/>
      <c r="E29" s="106"/>
      <c r="F29" s="167"/>
      <c r="G29" s="167"/>
      <c r="J29" s="106"/>
    </row>
    <row r="30" spans="1:8" ht="12.75">
      <c r="A30" s="463"/>
      <c r="B30" s="463"/>
      <c r="C30" s="167"/>
      <c r="D30" s="167"/>
      <c r="E30" s="167"/>
      <c r="F30" s="167"/>
      <c r="G30" s="167"/>
      <c r="H30" s="167"/>
    </row>
  </sheetData>
  <sheetProtection password="DDE8" sheet="1" objects="1" scenarios="1" formatColumns="0" selectLockedCells="1"/>
  <mergeCells count="4">
    <mergeCell ref="A30:B30"/>
    <mergeCell ref="B1:H1"/>
    <mergeCell ref="A29:D29"/>
    <mergeCell ref="A28:D28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10.125" style="68" customWidth="1"/>
    <col min="2" max="2" width="35.75390625" style="68" customWidth="1"/>
    <col min="3" max="3" width="11.125" style="68" customWidth="1"/>
    <col min="4" max="6" width="15.75390625" style="68" customWidth="1"/>
    <col min="7" max="7" width="12.625" style="68" customWidth="1"/>
    <col min="8" max="8" width="18.875" style="68" customWidth="1"/>
    <col min="9" max="9" width="2.875" style="68" customWidth="1"/>
    <col min="10" max="10" width="26.75390625" style="68" customWidth="1"/>
    <col min="11" max="11" width="6.125" style="68" customWidth="1"/>
    <col min="12" max="16384" width="9.125" style="68" customWidth="1"/>
  </cols>
  <sheetData>
    <row r="1" spans="1:8" ht="12.75">
      <c r="A1" s="465" t="s">
        <v>145</v>
      </c>
      <c r="B1" s="465"/>
      <c r="C1" s="465"/>
      <c r="D1" s="465"/>
      <c r="E1" s="465"/>
      <c r="F1" s="465"/>
      <c r="H1" s="124" t="s">
        <v>118</v>
      </c>
    </row>
    <row r="3" ht="15.75">
      <c r="A3" s="150" t="s">
        <v>201</v>
      </c>
    </row>
    <row r="4" ht="13.5" thickBot="1">
      <c r="J4" s="101"/>
    </row>
    <row r="5" spans="1:8" ht="12.75">
      <c r="A5" s="189" t="s">
        <v>13</v>
      </c>
      <c r="B5" s="190"/>
      <c r="C5" s="191"/>
      <c r="D5" s="192" t="s">
        <v>245</v>
      </c>
      <c r="E5" s="192" t="s">
        <v>131</v>
      </c>
      <c r="F5" s="192" t="s">
        <v>133</v>
      </c>
      <c r="G5" s="193"/>
      <c r="H5" s="190"/>
    </row>
    <row r="6" spans="1:8" ht="12.75">
      <c r="A6" s="194" t="s">
        <v>66</v>
      </c>
      <c r="B6" s="195" t="s">
        <v>67</v>
      </c>
      <c r="C6" s="196" t="s">
        <v>68</v>
      </c>
      <c r="D6" s="197" t="s">
        <v>130</v>
      </c>
      <c r="E6" s="403" t="s">
        <v>132</v>
      </c>
      <c r="F6" s="196" t="s">
        <v>197</v>
      </c>
      <c r="G6" s="86" t="s">
        <v>56</v>
      </c>
      <c r="H6" s="196" t="s">
        <v>57</v>
      </c>
    </row>
    <row r="7" spans="1:10" ht="13.5" thickBot="1">
      <c r="A7" s="198"/>
      <c r="B7" s="199"/>
      <c r="C7" s="200"/>
      <c r="D7" s="201" t="s">
        <v>59</v>
      </c>
      <c r="E7" s="201" t="s">
        <v>234</v>
      </c>
      <c r="F7" s="202" t="s">
        <v>60</v>
      </c>
      <c r="G7" s="203" t="s">
        <v>60</v>
      </c>
      <c r="H7" s="198"/>
      <c r="J7" s="68" t="s">
        <v>199</v>
      </c>
    </row>
    <row r="8" spans="1:10" ht="18" customHeight="1" thickTop="1">
      <c r="A8" s="302"/>
      <c r="B8" s="306"/>
      <c r="C8" s="309"/>
      <c r="D8" s="310"/>
      <c r="E8" s="208"/>
      <c r="F8" s="208"/>
      <c r="G8" s="52">
        <f>E8-F8</f>
        <v>0</v>
      </c>
      <c r="H8" s="311"/>
      <c r="J8" s="68" t="s">
        <v>200</v>
      </c>
    </row>
    <row r="9" spans="1:8" ht="18" customHeight="1">
      <c r="A9" s="303"/>
      <c r="B9" s="306"/>
      <c r="C9" s="309"/>
      <c r="D9" s="310"/>
      <c r="E9" s="208"/>
      <c r="F9" s="208"/>
      <c r="G9" s="52">
        <f>E9-F9</f>
        <v>0</v>
      </c>
      <c r="H9" s="301"/>
    </row>
    <row r="10" spans="1:8" ht="18" customHeight="1">
      <c r="A10" s="303"/>
      <c r="B10" s="306"/>
      <c r="C10" s="309"/>
      <c r="D10" s="310"/>
      <c r="E10" s="208"/>
      <c r="F10" s="208"/>
      <c r="G10" s="52">
        <f aca="true" t="shared" si="0" ref="G10:G24">E10-F10</f>
        <v>0</v>
      </c>
      <c r="H10" s="312"/>
    </row>
    <row r="11" spans="1:8" ht="18" customHeight="1">
      <c r="A11" s="304"/>
      <c r="B11" s="306"/>
      <c r="C11" s="309"/>
      <c r="D11" s="310"/>
      <c r="E11" s="208"/>
      <c r="F11" s="208"/>
      <c r="G11" s="52">
        <f t="shared" si="0"/>
        <v>0</v>
      </c>
      <c r="H11" s="301"/>
    </row>
    <row r="12" spans="1:8" ht="18" customHeight="1">
      <c r="A12" s="293"/>
      <c r="B12" s="307"/>
      <c r="C12" s="309"/>
      <c r="D12" s="310"/>
      <c r="E12" s="208"/>
      <c r="F12" s="208"/>
      <c r="G12" s="52">
        <f t="shared" si="0"/>
        <v>0</v>
      </c>
      <c r="H12" s="312"/>
    </row>
    <row r="13" spans="1:8" ht="18" customHeight="1">
      <c r="A13" s="293"/>
      <c r="B13" s="307"/>
      <c r="C13" s="309"/>
      <c r="D13" s="310"/>
      <c r="E13" s="208"/>
      <c r="F13" s="208"/>
      <c r="G13" s="52">
        <f t="shared" si="0"/>
        <v>0</v>
      </c>
      <c r="H13" s="301"/>
    </row>
    <row r="14" spans="1:8" ht="18" customHeight="1">
      <c r="A14" s="293"/>
      <c r="B14" s="307"/>
      <c r="C14" s="309"/>
      <c r="D14" s="310"/>
      <c r="E14" s="208"/>
      <c r="F14" s="208"/>
      <c r="G14" s="52">
        <f t="shared" si="0"/>
        <v>0</v>
      </c>
      <c r="H14" s="312"/>
    </row>
    <row r="15" spans="1:8" ht="18" customHeight="1">
      <c r="A15" s="293"/>
      <c r="B15" s="307"/>
      <c r="C15" s="309"/>
      <c r="D15" s="310"/>
      <c r="E15" s="208"/>
      <c r="F15" s="208"/>
      <c r="G15" s="52">
        <f t="shared" si="0"/>
        <v>0</v>
      </c>
      <c r="H15" s="301"/>
    </row>
    <row r="16" spans="1:8" ht="18" customHeight="1">
      <c r="A16" s="293"/>
      <c r="B16" s="307"/>
      <c r="C16" s="309"/>
      <c r="D16" s="310"/>
      <c r="E16" s="208"/>
      <c r="F16" s="208"/>
      <c r="G16" s="52">
        <f t="shared" si="0"/>
        <v>0</v>
      </c>
      <c r="H16" s="312"/>
    </row>
    <row r="17" spans="1:8" ht="18" customHeight="1">
      <c r="A17" s="305"/>
      <c r="B17" s="307"/>
      <c r="C17" s="309"/>
      <c r="D17" s="310"/>
      <c r="E17" s="208"/>
      <c r="F17" s="208"/>
      <c r="G17" s="52">
        <f t="shared" si="0"/>
        <v>0</v>
      </c>
      <c r="H17" s="301"/>
    </row>
    <row r="18" spans="1:8" ht="18" customHeight="1">
      <c r="A18" s="293"/>
      <c r="B18" s="308"/>
      <c r="C18" s="309"/>
      <c r="D18" s="310"/>
      <c r="E18" s="208"/>
      <c r="F18" s="208"/>
      <c r="G18" s="52">
        <f t="shared" si="0"/>
        <v>0</v>
      </c>
      <c r="H18" s="312"/>
    </row>
    <row r="19" spans="1:8" ht="18" customHeight="1">
      <c r="A19" s="293"/>
      <c r="B19" s="307"/>
      <c r="C19" s="309"/>
      <c r="D19" s="310"/>
      <c r="E19" s="208"/>
      <c r="F19" s="208"/>
      <c r="G19" s="52">
        <f t="shared" si="0"/>
        <v>0</v>
      </c>
      <c r="H19" s="301"/>
    </row>
    <row r="20" spans="1:8" ht="18" customHeight="1">
      <c r="A20" s="292"/>
      <c r="B20" s="307"/>
      <c r="C20" s="309"/>
      <c r="D20" s="310"/>
      <c r="E20" s="208"/>
      <c r="F20" s="208"/>
      <c r="G20" s="52">
        <f t="shared" si="0"/>
        <v>0</v>
      </c>
      <c r="H20" s="312"/>
    </row>
    <row r="21" spans="1:8" ht="18" customHeight="1">
      <c r="A21" s="293"/>
      <c r="B21" s="307"/>
      <c r="C21" s="309"/>
      <c r="D21" s="310"/>
      <c r="E21" s="208"/>
      <c r="F21" s="208"/>
      <c r="G21" s="52">
        <f t="shared" si="0"/>
        <v>0</v>
      </c>
      <c r="H21" s="301"/>
    </row>
    <row r="22" spans="1:8" ht="18" customHeight="1">
      <c r="A22" s="292"/>
      <c r="B22" s="307"/>
      <c r="C22" s="309"/>
      <c r="D22" s="310"/>
      <c r="E22" s="208"/>
      <c r="F22" s="208"/>
      <c r="G22" s="52">
        <f t="shared" si="0"/>
        <v>0</v>
      </c>
      <c r="H22" s="301"/>
    </row>
    <row r="23" spans="1:8" ht="18" customHeight="1">
      <c r="A23" s="292"/>
      <c r="B23" s="307"/>
      <c r="C23" s="309"/>
      <c r="D23" s="310"/>
      <c r="E23" s="208"/>
      <c r="F23" s="208"/>
      <c r="G23" s="52">
        <f t="shared" si="0"/>
        <v>0</v>
      </c>
      <c r="H23" s="312"/>
    </row>
    <row r="24" spans="1:8" ht="18" customHeight="1">
      <c r="A24" s="293"/>
      <c r="B24" s="307"/>
      <c r="C24" s="309"/>
      <c r="D24" s="310"/>
      <c r="E24" s="208"/>
      <c r="F24" s="208"/>
      <c r="G24" s="52">
        <f t="shared" si="0"/>
        <v>0</v>
      </c>
      <c r="H24" s="301"/>
    </row>
    <row r="25" spans="1:8" ht="18" customHeight="1" thickBot="1">
      <c r="A25" s="204"/>
      <c r="B25" s="272" t="s">
        <v>150</v>
      </c>
      <c r="C25" s="209"/>
      <c r="D25" s="205">
        <f>SUM(D8:D24)</f>
        <v>0</v>
      </c>
      <c r="E25" s="53">
        <f>SUM(E8:E24)</f>
        <v>0</v>
      </c>
      <c r="F25" s="53">
        <f>SUM(F8:F24)</f>
        <v>0</v>
      </c>
      <c r="G25" s="53">
        <f>SUM(G8:G24)</f>
        <v>0</v>
      </c>
      <c r="H25" s="206"/>
    </row>
    <row r="26" spans="1:6" ht="12.75">
      <c r="A26" s="68" t="s">
        <v>235</v>
      </c>
      <c r="B26" s="106"/>
      <c r="C26" s="207" t="s">
        <v>12</v>
      </c>
      <c r="D26" s="299"/>
      <c r="E26" s="68" t="s">
        <v>62</v>
      </c>
      <c r="F26" s="105"/>
    </row>
    <row r="27" spans="1:2" ht="12.75">
      <c r="A27" s="68" t="s">
        <v>11</v>
      </c>
      <c r="B27" s="166"/>
    </row>
  </sheetData>
  <sheetProtection password="DDE8" sheet="1" objects="1" scenarios="1" selectLockedCells="1"/>
  <mergeCells count="1">
    <mergeCell ref="A1:F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10.125" style="68" customWidth="1"/>
    <col min="2" max="2" width="35.75390625" style="68" customWidth="1"/>
    <col min="3" max="3" width="11.125" style="68" customWidth="1"/>
    <col min="4" max="6" width="15.75390625" style="68" customWidth="1"/>
    <col min="7" max="7" width="12.625" style="68" customWidth="1"/>
    <col min="8" max="8" width="18.875" style="68" customWidth="1"/>
    <col min="9" max="9" width="6.875" style="68" customWidth="1"/>
    <col min="10" max="10" width="5.875" style="68" customWidth="1"/>
    <col min="11" max="11" width="6.125" style="68" customWidth="1"/>
    <col min="12" max="16384" width="9.125" style="68" customWidth="1"/>
  </cols>
  <sheetData>
    <row r="1" spans="1:8" ht="12.75">
      <c r="A1" s="465" t="s">
        <v>0</v>
      </c>
      <c r="B1" s="465"/>
      <c r="C1" s="465"/>
      <c r="D1" s="465"/>
      <c r="E1" s="465"/>
      <c r="F1" s="465"/>
      <c r="H1" s="124" t="s">
        <v>119</v>
      </c>
    </row>
    <row r="3" ht="15.75">
      <c r="A3" s="150" t="s">
        <v>207</v>
      </c>
    </row>
    <row r="4" ht="13.5" thickBot="1">
      <c r="J4" s="101"/>
    </row>
    <row r="5" spans="1:8" ht="13.5" thickTop="1">
      <c r="A5" s="210" t="s">
        <v>13</v>
      </c>
      <c r="B5" s="211"/>
      <c r="C5" s="212"/>
      <c r="D5" s="213" t="s">
        <v>129</v>
      </c>
      <c r="E5" s="213" t="s">
        <v>131</v>
      </c>
      <c r="F5" s="213" t="s">
        <v>133</v>
      </c>
      <c r="G5" s="214"/>
      <c r="H5" s="215"/>
    </row>
    <row r="6" spans="1:8" ht="12.75">
      <c r="A6" s="216" t="s">
        <v>66</v>
      </c>
      <c r="B6" s="195" t="s">
        <v>67</v>
      </c>
      <c r="C6" s="196" t="s">
        <v>68</v>
      </c>
      <c r="D6" s="197" t="s">
        <v>130</v>
      </c>
      <c r="E6" s="196" t="s">
        <v>132</v>
      </c>
      <c r="F6" s="196" t="s">
        <v>197</v>
      </c>
      <c r="G6" s="86" t="s">
        <v>56</v>
      </c>
      <c r="H6" s="217" t="s">
        <v>57</v>
      </c>
    </row>
    <row r="7" spans="1:8" ht="13.5" thickBot="1">
      <c r="A7" s="218"/>
      <c r="B7" s="199"/>
      <c r="C7" s="200"/>
      <c r="D7" s="201" t="s">
        <v>59</v>
      </c>
      <c r="E7" s="201" t="s">
        <v>60</v>
      </c>
      <c r="F7" s="202" t="s">
        <v>60</v>
      </c>
      <c r="G7" s="203" t="s">
        <v>60</v>
      </c>
      <c r="H7" s="219"/>
    </row>
    <row r="8" spans="1:8" ht="18" customHeight="1" thickTop="1">
      <c r="A8" s="320"/>
      <c r="B8" s="313"/>
      <c r="C8" s="309"/>
      <c r="D8" s="310"/>
      <c r="E8" s="208"/>
      <c r="F8" s="208"/>
      <c r="G8" s="52">
        <f>E8-F8</f>
        <v>0</v>
      </c>
      <c r="H8" s="328"/>
    </row>
    <row r="9" spans="1:8" ht="18" customHeight="1">
      <c r="A9" s="321"/>
      <c r="B9" s="313"/>
      <c r="C9" s="309"/>
      <c r="D9" s="310"/>
      <c r="E9" s="208"/>
      <c r="F9" s="208"/>
      <c r="G9" s="52">
        <f aca="true" t="shared" si="0" ref="G9:G24">E9-F9</f>
        <v>0</v>
      </c>
      <c r="H9" s="329"/>
    </row>
    <row r="10" spans="1:8" ht="18" customHeight="1">
      <c r="A10" s="321"/>
      <c r="B10" s="313"/>
      <c r="C10" s="309"/>
      <c r="D10" s="310"/>
      <c r="E10" s="208"/>
      <c r="F10" s="208"/>
      <c r="G10" s="52">
        <f t="shared" si="0"/>
        <v>0</v>
      </c>
      <c r="H10" s="330"/>
    </row>
    <row r="11" spans="1:8" ht="18" customHeight="1">
      <c r="A11" s="322"/>
      <c r="B11" s="313"/>
      <c r="C11" s="309"/>
      <c r="D11" s="310"/>
      <c r="E11" s="208"/>
      <c r="F11" s="208"/>
      <c r="G11" s="52">
        <f t="shared" si="0"/>
        <v>0</v>
      </c>
      <c r="H11" s="329"/>
    </row>
    <row r="12" spans="1:8" ht="18" customHeight="1">
      <c r="A12" s="323"/>
      <c r="B12" s="326"/>
      <c r="C12" s="309"/>
      <c r="D12" s="310"/>
      <c r="E12" s="208"/>
      <c r="F12" s="208"/>
      <c r="G12" s="52">
        <f t="shared" si="0"/>
        <v>0</v>
      </c>
      <c r="H12" s="330"/>
    </row>
    <row r="13" spans="1:8" ht="18" customHeight="1">
      <c r="A13" s="323"/>
      <c r="B13" s="326"/>
      <c r="C13" s="309"/>
      <c r="D13" s="310"/>
      <c r="E13" s="208"/>
      <c r="F13" s="208"/>
      <c r="G13" s="52">
        <f t="shared" si="0"/>
        <v>0</v>
      </c>
      <c r="H13" s="329"/>
    </row>
    <row r="14" spans="1:8" ht="18" customHeight="1">
      <c r="A14" s="323"/>
      <c r="B14" s="326"/>
      <c r="C14" s="309"/>
      <c r="D14" s="310"/>
      <c r="E14" s="208"/>
      <c r="F14" s="208"/>
      <c r="G14" s="52">
        <f t="shared" si="0"/>
        <v>0</v>
      </c>
      <c r="H14" s="330"/>
    </row>
    <row r="15" spans="1:8" ht="18" customHeight="1">
      <c r="A15" s="323"/>
      <c r="B15" s="326"/>
      <c r="C15" s="309"/>
      <c r="D15" s="310"/>
      <c r="E15" s="208"/>
      <c r="F15" s="208"/>
      <c r="G15" s="52">
        <f t="shared" si="0"/>
        <v>0</v>
      </c>
      <c r="H15" s="329"/>
    </row>
    <row r="16" spans="1:8" ht="18" customHeight="1">
      <c r="A16" s="323"/>
      <c r="B16" s="326"/>
      <c r="C16" s="309"/>
      <c r="D16" s="310"/>
      <c r="E16" s="208"/>
      <c r="F16" s="208"/>
      <c r="G16" s="52">
        <f t="shared" si="0"/>
        <v>0</v>
      </c>
      <c r="H16" s="330"/>
    </row>
    <row r="17" spans="1:8" ht="18" customHeight="1">
      <c r="A17" s="324"/>
      <c r="B17" s="326"/>
      <c r="C17" s="309"/>
      <c r="D17" s="310"/>
      <c r="E17" s="208"/>
      <c r="F17" s="208"/>
      <c r="G17" s="52">
        <f t="shared" si="0"/>
        <v>0</v>
      </c>
      <c r="H17" s="329"/>
    </row>
    <row r="18" spans="1:8" ht="18" customHeight="1">
      <c r="A18" s="323"/>
      <c r="B18" s="327"/>
      <c r="C18" s="309"/>
      <c r="D18" s="310"/>
      <c r="E18" s="208"/>
      <c r="F18" s="208"/>
      <c r="G18" s="52">
        <f t="shared" si="0"/>
        <v>0</v>
      </c>
      <c r="H18" s="330"/>
    </row>
    <row r="19" spans="1:8" ht="18" customHeight="1">
      <c r="A19" s="323"/>
      <c r="B19" s="326"/>
      <c r="C19" s="309"/>
      <c r="D19" s="310"/>
      <c r="E19" s="208"/>
      <c r="F19" s="208"/>
      <c r="G19" s="52">
        <f t="shared" si="0"/>
        <v>0</v>
      </c>
      <c r="H19" s="329"/>
    </row>
    <row r="20" spans="1:8" ht="18" customHeight="1">
      <c r="A20" s="325"/>
      <c r="B20" s="326"/>
      <c r="C20" s="309"/>
      <c r="D20" s="310"/>
      <c r="E20" s="208"/>
      <c r="F20" s="208"/>
      <c r="G20" s="52">
        <f t="shared" si="0"/>
        <v>0</v>
      </c>
      <c r="H20" s="330"/>
    </row>
    <row r="21" spans="1:8" ht="18" customHeight="1">
      <c r="A21" s="323"/>
      <c r="B21" s="326"/>
      <c r="C21" s="309"/>
      <c r="D21" s="310"/>
      <c r="E21" s="208"/>
      <c r="F21" s="208"/>
      <c r="G21" s="52">
        <f t="shared" si="0"/>
        <v>0</v>
      </c>
      <c r="H21" s="329"/>
    </row>
    <row r="22" spans="1:8" ht="18" customHeight="1">
      <c r="A22" s="325"/>
      <c r="B22" s="326"/>
      <c r="C22" s="309"/>
      <c r="D22" s="310"/>
      <c r="E22" s="208"/>
      <c r="F22" s="208"/>
      <c r="G22" s="52">
        <f t="shared" si="0"/>
        <v>0</v>
      </c>
      <c r="H22" s="329"/>
    </row>
    <row r="23" spans="1:8" ht="18" customHeight="1">
      <c r="A23" s="325"/>
      <c r="B23" s="326"/>
      <c r="C23" s="309"/>
      <c r="D23" s="310"/>
      <c r="E23" s="208"/>
      <c r="F23" s="208"/>
      <c r="G23" s="52">
        <f t="shared" si="0"/>
        <v>0</v>
      </c>
      <c r="H23" s="330"/>
    </row>
    <row r="24" spans="1:8" ht="18" customHeight="1">
      <c r="A24" s="323"/>
      <c r="B24" s="326"/>
      <c r="C24" s="309"/>
      <c r="D24" s="310"/>
      <c r="E24" s="208"/>
      <c r="F24" s="208"/>
      <c r="G24" s="52">
        <f t="shared" si="0"/>
        <v>0</v>
      </c>
      <c r="H24" s="329"/>
    </row>
    <row r="25" spans="1:8" ht="18" customHeight="1" thickBot="1">
      <c r="A25" s="220"/>
      <c r="B25" s="221" t="s">
        <v>150</v>
      </c>
      <c r="C25" s="222"/>
      <c r="D25" s="223">
        <f>SUM(D8:D24)</f>
        <v>0</v>
      </c>
      <c r="E25" s="224">
        <f>SUM(E8:E24)</f>
        <v>0</v>
      </c>
      <c r="F25" s="224">
        <f>SUM(F8:F24)</f>
        <v>0</v>
      </c>
      <c r="G25" s="225">
        <f>SUM(G8:G24)</f>
        <v>0</v>
      </c>
      <c r="H25" s="226"/>
    </row>
    <row r="26" spans="1:6" ht="13.5" thickTop="1">
      <c r="A26" s="68" t="s">
        <v>235</v>
      </c>
      <c r="B26" s="106"/>
      <c r="C26" s="68" t="s">
        <v>12</v>
      </c>
      <c r="D26" s="106"/>
      <c r="E26" s="276" t="s">
        <v>65</v>
      </c>
      <c r="F26" s="167"/>
    </row>
    <row r="27" spans="1:6" ht="12.75">
      <c r="A27" s="68" t="s">
        <v>11</v>
      </c>
      <c r="B27" s="106"/>
      <c r="D27" s="106"/>
      <c r="E27" s="276" t="s">
        <v>152</v>
      </c>
      <c r="F27" s="167"/>
    </row>
  </sheetData>
  <sheetProtection password="DDE8" sheet="1" objects="1" scenarios="1" selectLockedCells="1"/>
  <mergeCells count="1">
    <mergeCell ref="A1:F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Bartuskova Jaroslava</dc:creator>
  <cp:keywords/>
  <dc:description/>
  <cp:lastModifiedBy>Daniela</cp:lastModifiedBy>
  <cp:lastPrinted>2012-01-25T14:03:02Z</cp:lastPrinted>
  <dcterms:created xsi:type="dcterms:W3CDTF">1998-11-24T12:45:44Z</dcterms:created>
  <dcterms:modified xsi:type="dcterms:W3CDTF">2012-01-25T14:10:32Z</dcterms:modified>
  <cp:category/>
  <cp:version/>
  <cp:contentType/>
  <cp:contentStatus/>
</cp:coreProperties>
</file>