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080" windowHeight="7740" activeTab="0"/>
  </bookViews>
  <sheets>
    <sheet name="rok 2011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<sst xmlns="http://schemas.openxmlformats.org/spreadsheetml/2006/main" count="63" uniqueCount="58">
  <si>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                  ROZBOR HOSPODAŘENÍ ZA rok 2011 - Hlavní činnost</t>
  </si>
  <si>
    <t>Tabulka č. 1</t>
  </si>
  <si>
    <t>v tis. Kč</t>
  </si>
  <si>
    <t>Schválený</t>
  </si>
  <si>
    <t>Upravený</t>
  </si>
  <si>
    <t>Skutečnost</t>
  </si>
  <si>
    <t>%</t>
  </si>
  <si>
    <t>Index</t>
  </si>
  <si>
    <t>rozpočet</t>
  </si>
  <si>
    <t>k 31. 12.</t>
  </si>
  <si>
    <t>plnění</t>
  </si>
  <si>
    <t>k 31.12.</t>
  </si>
  <si>
    <t>2011/2010</t>
  </si>
  <si>
    <t>k UR</t>
  </si>
  <si>
    <t>VÝNOSY - TRŽBY CELKEM</t>
  </si>
  <si>
    <t xml:space="preserve">                    ze vstup. na vl.scéně</t>
  </si>
  <si>
    <t xml:space="preserve">                    ze spolupořadatelství</t>
  </si>
  <si>
    <t xml:space="preserve">                    ze zájezdů</t>
  </si>
  <si>
    <t xml:space="preserve">                    ostatní</t>
  </si>
  <si>
    <t xml:space="preserve">                                                                                          .</t>
  </si>
  <si>
    <t>NÁKLADY CELKEM</t>
  </si>
  <si>
    <t>Spotřebované nákupy</t>
  </si>
  <si>
    <t>z toho:spotřební materiál</t>
  </si>
  <si>
    <t xml:space="preserve">           drobný hmotný majetek</t>
  </si>
  <si>
    <t xml:space="preserve">          spotřeba energie</t>
  </si>
  <si>
    <t xml:space="preserve">           ostatní</t>
  </si>
  <si>
    <t>Služby</t>
  </si>
  <si>
    <t>z toho:výkony spojů</t>
  </si>
  <si>
    <t xml:space="preserve">          nájemné a služby (u nebyt.prost.)</t>
  </si>
  <si>
    <t xml:space="preserve">          úklid</t>
  </si>
  <si>
    <t xml:space="preserve">          náklady na leasing</t>
  </si>
  <si>
    <t xml:space="preserve">          opravy a udržování</t>
  </si>
  <si>
    <t xml:space="preserve">          cestovné</t>
  </si>
  <si>
    <t xml:space="preserve">          náklady na reprezentaci</t>
  </si>
  <si>
    <t>Osobní náklady</t>
  </si>
  <si>
    <t>z toho: ostatní osobní náklady</t>
  </si>
  <si>
    <t xml:space="preserve">          mzdové náklady</t>
  </si>
  <si>
    <t xml:space="preserve">          zákonné soc.pojištění</t>
  </si>
  <si>
    <t xml:space="preserve">          zákon.soc.náklady(FKSP)</t>
  </si>
  <si>
    <t>Daně a poplatky</t>
  </si>
  <si>
    <t xml:space="preserve">          (s výjimkou daně z příjmů)</t>
  </si>
  <si>
    <t>Ostatní náklady</t>
  </si>
  <si>
    <t>z toho: úroky</t>
  </si>
  <si>
    <t xml:space="preserve">          manka a škody</t>
  </si>
  <si>
    <t xml:space="preserve">          jiné ostatní náklady</t>
  </si>
  <si>
    <t>Odpisy</t>
  </si>
  <si>
    <t>z toho:z budov a staveb</t>
  </si>
  <si>
    <t xml:space="preserve">          zařízení</t>
  </si>
  <si>
    <t xml:space="preserve">                                                                       </t>
  </si>
  <si>
    <t>HOSPODÁŘSKÝ VÝSLEDEK</t>
  </si>
  <si>
    <t>úspora neinvestičního příspěvku</t>
  </si>
  <si>
    <t>Neinvestiční příspěvek</t>
  </si>
  <si>
    <t xml:space="preserve">                                                                                                                                                                             .</t>
  </si>
  <si>
    <t>Počet zaměstnanců</t>
  </si>
  <si>
    <t>Vypracoval: Daniela Šálková</t>
  </si>
  <si>
    <t>Schválil:</t>
  </si>
  <si>
    <t>Dne: 24. ledna 2011</t>
  </si>
  <si>
    <t>Telefon: 224 826 791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</si>
</sst>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Arial CE"/>
      <family val="0"/>
    </font>
    <font>
      <sz val="9"/>
      <name val="Arial CE"/>
      <family val="2"/>
    </font>
    <font>
      <i/>
      <sz val="9"/>
      <name val="Arial CE"/>
      <family val="0"/>
    </font>
    <font>
      <b/>
      <sz val="9"/>
      <name val="Arial CE"/>
      <family val="2"/>
    </font>
    <font>
      <b/>
      <i/>
      <sz val="9"/>
      <color indexed="12"/>
      <name val="Arial CE"/>
      <family val="0"/>
    </font>
    <font>
      <b/>
      <i/>
      <sz val="9"/>
      <name val="Arial CE"/>
      <family val="2"/>
    </font>
    <font>
      <sz val="9"/>
      <color indexed="10"/>
      <name val="Arial CE"/>
      <family val="0"/>
    </font>
    <font>
      <i/>
      <sz val="10"/>
      <name val="Arial CE"/>
      <family val="0"/>
    </font>
    <font>
      <b/>
      <sz val="8"/>
      <color indexed="8"/>
      <name val="Arial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16" fontId="21" fillId="0" borderId="15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33" borderId="22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/>
    </xf>
    <xf numFmtId="1" fontId="21" fillId="0" borderId="22" xfId="0" applyNumberFormat="1" applyFont="1" applyBorder="1" applyAlignment="1">
      <alignment/>
    </xf>
    <xf numFmtId="164" fontId="21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0" fontId="19" fillId="33" borderId="25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25" xfId="0" applyFont="1" applyBorder="1" applyAlignment="1">
      <alignment/>
    </xf>
    <xf numFmtId="1" fontId="19" fillId="0" borderId="25" xfId="0" applyNumberFormat="1" applyFont="1" applyBorder="1" applyAlignment="1">
      <alignment/>
    </xf>
    <xf numFmtId="164" fontId="19" fillId="0" borderId="26" xfId="0" applyNumberFormat="1" applyFont="1" applyBorder="1" applyAlignment="1">
      <alignment horizontal="right"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33" borderId="29" xfId="0" applyFont="1" applyFill="1" applyBorder="1" applyAlignment="1">
      <alignment/>
    </xf>
    <xf numFmtId="0" fontId="19" fillId="0" borderId="29" xfId="0" applyFont="1" applyBorder="1" applyAlignment="1">
      <alignment/>
    </xf>
    <xf numFmtId="164" fontId="19" fillId="0" borderId="30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33" borderId="31" xfId="0" applyFont="1" applyFill="1" applyBorder="1" applyAlignment="1">
      <alignment/>
    </xf>
    <xf numFmtId="0" fontId="19" fillId="0" borderId="31" xfId="0" applyFont="1" applyBorder="1" applyAlignment="1">
      <alignment/>
    </xf>
    <xf numFmtId="1" fontId="19" fillId="0" borderId="32" xfId="0" applyNumberFormat="1" applyFont="1" applyBorder="1" applyAlignment="1">
      <alignment/>
    </xf>
    <xf numFmtId="164" fontId="19" fillId="0" borderId="20" xfId="0" applyNumberFormat="1" applyFont="1" applyBorder="1" applyAlignment="1">
      <alignment horizontal="right"/>
    </xf>
    <xf numFmtId="1" fontId="21" fillId="33" borderId="33" xfId="0" applyNumberFormat="1" applyFont="1" applyFill="1" applyBorder="1" applyAlignment="1">
      <alignment/>
    </xf>
    <xf numFmtId="1" fontId="21" fillId="0" borderId="33" xfId="0" applyNumberFormat="1" applyFont="1" applyBorder="1" applyAlignment="1">
      <alignment/>
    </xf>
    <xf numFmtId="0" fontId="23" fillId="0" borderId="24" xfId="0" applyFont="1" applyBorder="1" applyAlignment="1">
      <alignment/>
    </xf>
    <xf numFmtId="0" fontId="21" fillId="33" borderId="25" xfId="0" applyFont="1" applyFill="1" applyBorder="1" applyAlignment="1">
      <alignment/>
    </xf>
    <xf numFmtId="0" fontId="21" fillId="0" borderId="25" xfId="0" applyFont="1" applyBorder="1" applyAlignment="1">
      <alignment/>
    </xf>
    <xf numFmtId="1" fontId="21" fillId="0" borderId="25" xfId="0" applyNumberFormat="1" applyFont="1" applyBorder="1" applyAlignment="1">
      <alignment/>
    </xf>
    <xf numFmtId="0" fontId="21" fillId="0" borderId="25" xfId="0" applyFont="1" applyBorder="1" applyAlignment="1">
      <alignment/>
    </xf>
    <xf numFmtId="164" fontId="21" fillId="0" borderId="26" xfId="0" applyNumberFormat="1" applyFont="1" applyBorder="1" applyAlignment="1">
      <alignment horizontal="right"/>
    </xf>
    <xf numFmtId="0" fontId="19" fillId="0" borderId="34" xfId="0" applyFont="1" applyBorder="1" applyAlignment="1">
      <alignment/>
    </xf>
    <xf numFmtId="1" fontId="21" fillId="33" borderId="25" xfId="0" applyNumberFormat="1" applyFont="1" applyFill="1" applyBorder="1" applyAlignment="1">
      <alignment/>
    </xf>
    <xf numFmtId="1" fontId="19" fillId="33" borderId="25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0" fontId="19" fillId="33" borderId="25" xfId="0" applyFont="1" applyFill="1" applyBorder="1" applyAlignment="1">
      <alignment/>
    </xf>
    <xf numFmtId="1" fontId="19" fillId="33" borderId="25" xfId="0" applyNumberFormat="1" applyFont="1" applyFill="1" applyBorder="1" applyAlignment="1">
      <alignment/>
    </xf>
    <xf numFmtId="1" fontId="19" fillId="0" borderId="25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21" fillId="0" borderId="0" xfId="0" applyFont="1" applyAlignment="1">
      <alignment/>
    </xf>
    <xf numFmtId="0" fontId="44" fillId="0" borderId="25" xfId="0" applyFont="1" applyBorder="1" applyAlignment="1">
      <alignment/>
    </xf>
    <xf numFmtId="0" fontId="21" fillId="0" borderId="24" xfId="0" applyFont="1" applyBorder="1" applyAlignment="1">
      <alignment/>
    </xf>
    <xf numFmtId="0" fontId="21" fillId="33" borderId="25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9" xfId="0" applyFont="1" applyBorder="1" applyAlignment="1">
      <alignment/>
    </xf>
    <xf numFmtId="1" fontId="19" fillId="0" borderId="29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19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1" fontId="19" fillId="0" borderId="36" xfId="0" applyNumberFormat="1" applyFont="1" applyBorder="1" applyAlignment="1">
      <alignment/>
    </xf>
    <xf numFmtId="0" fontId="21" fillId="0" borderId="37" xfId="0" applyFont="1" applyBorder="1" applyAlignment="1">
      <alignment/>
    </xf>
    <xf numFmtId="1" fontId="21" fillId="33" borderId="22" xfId="0" applyNumberFormat="1" applyFont="1" applyFill="1" applyBorder="1" applyAlignment="1">
      <alignment/>
    </xf>
    <xf numFmtId="0" fontId="21" fillId="0" borderId="38" xfId="0" applyFont="1" applyBorder="1" applyAlignment="1">
      <alignment/>
    </xf>
    <xf numFmtId="164" fontId="21" fillId="0" borderId="12" xfId="0" applyNumberFormat="1" applyFont="1" applyBorder="1" applyAlignment="1">
      <alignment horizontal="right"/>
    </xf>
    <xf numFmtId="0" fontId="21" fillId="0" borderId="19" xfId="0" applyFont="1" applyBorder="1" applyAlignment="1">
      <alignment/>
    </xf>
    <xf numFmtId="0" fontId="19" fillId="0" borderId="0" xfId="0" applyFont="1" applyBorder="1" applyAlignment="1">
      <alignment/>
    </xf>
    <xf numFmtId="164" fontId="21" fillId="0" borderId="39" xfId="0" applyNumberFormat="1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33" borderId="29" xfId="0" applyFont="1" applyFill="1" applyBorder="1" applyAlignment="1">
      <alignment/>
    </xf>
    <xf numFmtId="0" fontId="21" fillId="0" borderId="29" xfId="0" applyFont="1" applyBorder="1" applyAlignment="1">
      <alignment/>
    </xf>
    <xf numFmtId="0" fontId="21" fillId="0" borderId="40" xfId="0" applyFont="1" applyBorder="1" applyAlignment="1">
      <alignment/>
    </xf>
    <xf numFmtId="164" fontId="21" fillId="0" borderId="30" xfId="0" applyNumberFormat="1" applyFont="1" applyBorder="1" applyAlignment="1">
      <alignment horizontal="right"/>
    </xf>
    <xf numFmtId="1" fontId="19" fillId="0" borderId="31" xfId="0" applyNumberFormat="1" applyFont="1" applyBorder="1" applyAlignment="1">
      <alignment/>
    </xf>
    <xf numFmtId="0" fontId="21" fillId="0" borderId="41" xfId="0" applyFont="1" applyBorder="1" applyAlignment="1">
      <alignment/>
    </xf>
    <xf numFmtId="0" fontId="19" fillId="33" borderId="42" xfId="0" applyFont="1" applyFill="1" applyBorder="1" applyAlignment="1">
      <alignment/>
    </xf>
    <xf numFmtId="0" fontId="19" fillId="0" borderId="42" xfId="0" applyFont="1" applyBorder="1" applyAlignment="1">
      <alignment/>
    </xf>
    <xf numFmtId="0" fontId="19" fillId="33" borderId="43" xfId="0" applyFont="1" applyFill="1" applyBorder="1" applyAlignment="1">
      <alignment/>
    </xf>
    <xf numFmtId="1" fontId="19" fillId="0" borderId="44" xfId="0" applyNumberFormat="1" applyFont="1" applyBorder="1" applyAlignment="1">
      <alignment/>
    </xf>
    <xf numFmtId="164" fontId="19" fillId="0" borderId="45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1" fontId="19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0</xdr:col>
      <xdr:colOff>647700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447800"/>
          <a:ext cx="6286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toho: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1438275</xdr:colOff>
      <xdr:row>5</xdr:row>
      <xdr:rowOff>0</xdr:rowOff>
    </xdr:to>
    <xdr:pic>
      <xdr:nvPicPr>
        <xdr:cNvPr id="2" name="Picture 2" descr="logo-dlouha-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5775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J46" sqref="J46"/>
    </sheetView>
  </sheetViews>
  <sheetFormatPr defaultColWidth="9.00390625" defaultRowHeight="15" customHeight="1"/>
  <cols>
    <col min="1" max="1" width="30.75390625" style="2" customWidth="1"/>
    <col min="2" max="4" width="10.00390625" style="2" customWidth="1"/>
    <col min="5" max="6" width="10.375" style="2" customWidth="1"/>
    <col min="7" max="7" width="10.375" style="91" customWidth="1"/>
    <col min="8" max="16384" width="9.125" style="2" customWidth="1"/>
  </cols>
  <sheetData>
    <row r="1" spans="1:7" ht="23.25" customHeight="1">
      <c r="A1" s="1" t="s">
        <v>0</v>
      </c>
      <c r="G1" s="3" t="s">
        <v>1</v>
      </c>
    </row>
    <row r="2" ht="15" customHeight="1" thickBot="1">
      <c r="G2" s="4" t="s">
        <v>2</v>
      </c>
    </row>
    <row r="3" spans="1:7" ht="15" customHeight="1">
      <c r="A3" s="5"/>
      <c r="B3" s="6" t="s">
        <v>3</v>
      </c>
      <c r="C3" s="6" t="s">
        <v>4</v>
      </c>
      <c r="D3" s="6" t="s">
        <v>5</v>
      </c>
      <c r="E3" s="6" t="s">
        <v>6</v>
      </c>
      <c r="F3" s="6" t="s">
        <v>5</v>
      </c>
      <c r="G3" s="7" t="s">
        <v>7</v>
      </c>
    </row>
    <row r="4" spans="1:7" ht="15" customHeight="1">
      <c r="A4" s="8"/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10" t="s">
        <v>12</v>
      </c>
    </row>
    <row r="5" spans="1:7" ht="15" customHeight="1" thickBot="1">
      <c r="A5" s="11"/>
      <c r="B5" s="12">
        <v>2011</v>
      </c>
      <c r="C5" s="12">
        <v>2011</v>
      </c>
      <c r="D5" s="12">
        <v>2011</v>
      </c>
      <c r="E5" s="12" t="s">
        <v>13</v>
      </c>
      <c r="F5" s="12">
        <v>2010</v>
      </c>
      <c r="G5" s="13"/>
    </row>
    <row r="6" spans="1:7" ht="15" customHeight="1" thickBot="1" thickTop="1">
      <c r="A6" s="14"/>
      <c r="B6" s="15"/>
      <c r="C6" s="15"/>
      <c r="D6" s="16"/>
      <c r="E6" s="16"/>
      <c r="F6" s="16"/>
      <c r="G6" s="17"/>
    </row>
    <row r="7" spans="1:7" ht="15" customHeight="1">
      <c r="A7" s="18" t="s">
        <v>14</v>
      </c>
      <c r="B7" s="19">
        <v>20520</v>
      </c>
      <c r="C7" s="20">
        <v>21631</v>
      </c>
      <c r="D7" s="21">
        <v>21729</v>
      </c>
      <c r="E7" s="22">
        <f>D7/C7*100</f>
        <v>100.45305348804956</v>
      </c>
      <c r="F7" s="21">
        <v>20976</v>
      </c>
      <c r="G7" s="23">
        <f>D7/F7</f>
        <v>1.0358981693363845</v>
      </c>
    </row>
    <row r="8" spans="1:7" ht="15" customHeight="1">
      <c r="A8" s="24" t="s">
        <v>15</v>
      </c>
      <c r="B8" s="25">
        <v>10650</v>
      </c>
      <c r="C8" s="26">
        <v>10600</v>
      </c>
      <c r="D8" s="27">
        <v>10587</v>
      </c>
      <c r="E8" s="28">
        <f>D8/C8*100</f>
        <v>99.87735849056604</v>
      </c>
      <c r="F8" s="27">
        <v>10421</v>
      </c>
      <c r="G8" s="29">
        <f>D8/F8</f>
        <v>1.0159293733806736</v>
      </c>
    </row>
    <row r="9" spans="1:7" ht="15" customHeight="1">
      <c r="A9" s="24" t="s">
        <v>16</v>
      </c>
      <c r="B9" s="25">
        <v>900</v>
      </c>
      <c r="C9" s="26">
        <v>800</v>
      </c>
      <c r="D9" s="27">
        <v>982</v>
      </c>
      <c r="E9" s="28">
        <f>D9/C9*100</f>
        <v>122.75</v>
      </c>
      <c r="F9" s="27">
        <v>582</v>
      </c>
      <c r="G9" s="29">
        <f>D9/F9</f>
        <v>1.6872852233676976</v>
      </c>
    </row>
    <row r="10" spans="1:7" ht="15" customHeight="1">
      <c r="A10" s="24" t="s">
        <v>17</v>
      </c>
      <c r="B10" s="25">
        <v>1100</v>
      </c>
      <c r="C10" s="26">
        <v>1100</v>
      </c>
      <c r="D10" s="30">
        <v>1095</v>
      </c>
      <c r="E10" s="28">
        <f>D10/C10*100</f>
        <v>99.54545454545455</v>
      </c>
      <c r="F10" s="30">
        <v>1822</v>
      </c>
      <c r="G10" s="29">
        <f>D10/F10</f>
        <v>0.6009879253567508</v>
      </c>
    </row>
    <row r="11" spans="1:7" ht="15" customHeight="1" thickBot="1">
      <c r="A11" s="31" t="s">
        <v>18</v>
      </c>
      <c r="B11" s="32">
        <f>B7-B8-B9-B10</f>
        <v>7870</v>
      </c>
      <c r="C11" s="33">
        <f>C7-C8-C9-C10</f>
        <v>9131</v>
      </c>
      <c r="D11" s="33">
        <f>D7-D8-D9-D10</f>
        <v>9065</v>
      </c>
      <c r="E11" s="28">
        <f>D11/C11*100</f>
        <v>99.27718760267221</v>
      </c>
      <c r="F11" s="33">
        <f>F7-F8-F9-F10</f>
        <v>8151</v>
      </c>
      <c r="G11" s="34">
        <f>D11/F11</f>
        <v>1.112133480554533</v>
      </c>
    </row>
    <row r="12" spans="1:7" ht="15" customHeight="1" thickBot="1">
      <c r="A12" s="35" t="s">
        <v>19</v>
      </c>
      <c r="B12" s="36"/>
      <c r="C12" s="37"/>
      <c r="D12" s="15"/>
      <c r="E12" s="38"/>
      <c r="F12" s="15"/>
      <c r="G12" s="39"/>
    </row>
    <row r="13" spans="1:7" ht="15" customHeight="1">
      <c r="A13" s="18" t="s">
        <v>20</v>
      </c>
      <c r="B13" s="40">
        <f>B14+B19+B28+B36+B40</f>
        <v>61704</v>
      </c>
      <c r="C13" s="41">
        <f>C14+C19+C28+C36+C40</f>
        <v>61002</v>
      </c>
      <c r="D13" s="21">
        <f>D14+D19+D28+D36+D40+D34</f>
        <v>60392</v>
      </c>
      <c r="E13" s="22">
        <f aca="true" t="shared" si="0" ref="E13:E22">D13/C13*100</f>
        <v>99.0000327858103</v>
      </c>
      <c r="F13" s="21">
        <f>F14+F19+F28+F36+F40+F34</f>
        <v>60878</v>
      </c>
      <c r="G13" s="23">
        <f aca="true" t="shared" si="1" ref="G13:G22">D13/F13</f>
        <v>0.9920168205262985</v>
      </c>
    </row>
    <row r="14" spans="1:7" ht="15" customHeight="1">
      <c r="A14" s="42" t="s">
        <v>21</v>
      </c>
      <c r="B14" s="43">
        <f>B15+B16+B17+B18</f>
        <v>3005</v>
      </c>
      <c r="C14" s="44">
        <f>C15+C16+C17+C18</f>
        <v>4080</v>
      </c>
      <c r="D14" s="44">
        <v>3948</v>
      </c>
      <c r="E14" s="45">
        <f t="shared" si="0"/>
        <v>96.76470588235294</v>
      </c>
      <c r="F14" s="46">
        <v>3943</v>
      </c>
      <c r="G14" s="47">
        <f t="shared" si="1"/>
        <v>1.0012680699974639</v>
      </c>
    </row>
    <row r="15" spans="1:7" ht="15" customHeight="1">
      <c r="A15" s="48" t="s">
        <v>22</v>
      </c>
      <c r="B15" s="25">
        <v>1285</v>
      </c>
      <c r="C15" s="26">
        <f>2930-750</f>
        <v>2180</v>
      </c>
      <c r="D15" s="27">
        <v>2073</v>
      </c>
      <c r="E15" s="28">
        <f t="shared" si="0"/>
        <v>95.09174311926606</v>
      </c>
      <c r="F15" s="27">
        <f>2821-1044</f>
        <v>1777</v>
      </c>
      <c r="G15" s="29">
        <f t="shared" si="1"/>
        <v>1.1665728756330895</v>
      </c>
    </row>
    <row r="16" spans="1:7" ht="15" customHeight="1">
      <c r="A16" s="48" t="s">
        <v>23</v>
      </c>
      <c r="B16" s="25">
        <v>340</v>
      </c>
      <c r="C16" s="26">
        <v>750</v>
      </c>
      <c r="D16" s="27">
        <v>731</v>
      </c>
      <c r="E16" s="28">
        <f t="shared" si="0"/>
        <v>97.46666666666667</v>
      </c>
      <c r="F16" s="27">
        <v>1044</v>
      </c>
      <c r="G16" s="29">
        <f t="shared" si="1"/>
        <v>0.7001915708812261</v>
      </c>
    </row>
    <row r="17" spans="1:7" ht="15" customHeight="1">
      <c r="A17" s="24" t="s">
        <v>24</v>
      </c>
      <c r="B17" s="25">
        <v>1270</v>
      </c>
      <c r="C17" s="26">
        <v>1070</v>
      </c>
      <c r="D17" s="27">
        <v>1075</v>
      </c>
      <c r="E17" s="28">
        <f t="shared" si="0"/>
        <v>100.46728971962618</v>
      </c>
      <c r="F17" s="27">
        <f>973+39+30</f>
        <v>1042</v>
      </c>
      <c r="G17" s="29">
        <f t="shared" si="1"/>
        <v>1.0316698656429943</v>
      </c>
    </row>
    <row r="18" spans="1:7" ht="15" customHeight="1">
      <c r="A18" s="24" t="s">
        <v>25</v>
      </c>
      <c r="B18" s="25">
        <v>110</v>
      </c>
      <c r="C18" s="26">
        <v>80</v>
      </c>
      <c r="D18" s="26">
        <f>D14-D15-D16-D17</f>
        <v>69</v>
      </c>
      <c r="E18" s="28">
        <f t="shared" si="0"/>
        <v>86.25</v>
      </c>
      <c r="F18" s="26">
        <f>F14-F15-F16-F17</f>
        <v>80</v>
      </c>
      <c r="G18" s="29">
        <f t="shared" si="1"/>
        <v>0.8625</v>
      </c>
    </row>
    <row r="19" spans="1:7" ht="15" customHeight="1">
      <c r="A19" s="42" t="s">
        <v>26</v>
      </c>
      <c r="B19" s="49">
        <f>27550-323</f>
        <v>27227</v>
      </c>
      <c r="C19" s="45">
        <v>25485</v>
      </c>
      <c r="D19" s="46">
        <v>25150</v>
      </c>
      <c r="E19" s="45">
        <f t="shared" si="0"/>
        <v>98.68550127525995</v>
      </c>
      <c r="F19" s="46">
        <v>25493</v>
      </c>
      <c r="G19" s="47">
        <f t="shared" si="1"/>
        <v>0.9865453261679676</v>
      </c>
    </row>
    <row r="20" spans="1:7" ht="15" customHeight="1">
      <c r="A20" s="24" t="s">
        <v>27</v>
      </c>
      <c r="B20" s="25">
        <v>550</v>
      </c>
      <c r="C20" s="26">
        <v>510</v>
      </c>
      <c r="D20" s="27">
        <v>524</v>
      </c>
      <c r="E20" s="28">
        <f t="shared" si="0"/>
        <v>102.74509803921568</v>
      </c>
      <c r="F20" s="27">
        <f>124+413</f>
        <v>537</v>
      </c>
      <c r="G20" s="29">
        <f t="shared" si="1"/>
        <v>0.9757914338919925</v>
      </c>
    </row>
    <row r="21" spans="1:7" ht="15" customHeight="1">
      <c r="A21" s="24" t="s">
        <v>28</v>
      </c>
      <c r="B21" s="50">
        <v>9785</v>
      </c>
      <c r="C21" s="28">
        <v>6500</v>
      </c>
      <c r="D21" s="27">
        <v>6471</v>
      </c>
      <c r="E21" s="28">
        <f t="shared" si="0"/>
        <v>99.55384615384615</v>
      </c>
      <c r="F21" s="27">
        <v>6885</v>
      </c>
      <c r="G21" s="29">
        <f t="shared" si="1"/>
        <v>0.9398692810457516</v>
      </c>
    </row>
    <row r="22" spans="1:10" ht="15" customHeight="1">
      <c r="A22" s="24" t="s">
        <v>29</v>
      </c>
      <c r="B22" s="25">
        <v>700</v>
      </c>
      <c r="C22" s="26">
        <v>600</v>
      </c>
      <c r="D22" s="27">
        <v>546</v>
      </c>
      <c r="E22" s="28">
        <f t="shared" si="0"/>
        <v>91</v>
      </c>
      <c r="F22" s="27">
        <v>549</v>
      </c>
      <c r="G22" s="29">
        <f t="shared" si="1"/>
        <v>0.994535519125683</v>
      </c>
      <c r="J22" s="51"/>
    </row>
    <row r="23" spans="1:7" ht="15" customHeight="1">
      <c r="A23" s="24" t="s">
        <v>30</v>
      </c>
      <c r="B23" s="52">
        <v>0</v>
      </c>
      <c r="C23" s="26">
        <v>0</v>
      </c>
      <c r="D23" s="27">
        <v>0</v>
      </c>
      <c r="E23" s="28"/>
      <c r="F23" s="27">
        <v>0</v>
      </c>
      <c r="G23" s="29"/>
    </row>
    <row r="24" spans="1:7" ht="15" customHeight="1">
      <c r="A24" s="24" t="s">
        <v>31</v>
      </c>
      <c r="B24" s="25">
        <v>300</v>
      </c>
      <c r="C24" s="26">
        <v>1300</v>
      </c>
      <c r="D24" s="27">
        <v>1295</v>
      </c>
      <c r="E24" s="28">
        <f aca="true" t="shared" si="2" ref="E24:E33">D24/C24*100</f>
        <v>99.61538461538461</v>
      </c>
      <c r="F24" s="27">
        <v>364</v>
      </c>
      <c r="G24" s="29">
        <f aca="true" t="shared" si="3" ref="G24:G33">D24/F24</f>
        <v>3.5576923076923075</v>
      </c>
    </row>
    <row r="25" spans="1:7" ht="15" customHeight="1">
      <c r="A25" s="24" t="s">
        <v>32</v>
      </c>
      <c r="B25" s="25">
        <v>280</v>
      </c>
      <c r="C25" s="26">
        <v>250</v>
      </c>
      <c r="D25" s="27">
        <v>259</v>
      </c>
      <c r="E25" s="28">
        <f t="shared" si="2"/>
        <v>103.60000000000001</v>
      </c>
      <c r="F25" s="27">
        <v>763</v>
      </c>
      <c r="G25" s="29">
        <f t="shared" si="3"/>
        <v>0.3394495412844037</v>
      </c>
    </row>
    <row r="26" spans="1:7" ht="15" customHeight="1">
      <c r="A26" s="24" t="s">
        <v>33</v>
      </c>
      <c r="B26" s="25">
        <v>20</v>
      </c>
      <c r="C26" s="26">
        <v>25</v>
      </c>
      <c r="D26" s="27">
        <v>28</v>
      </c>
      <c r="E26" s="28">
        <f t="shared" si="2"/>
        <v>112.00000000000001</v>
      </c>
      <c r="F26" s="27">
        <v>15</v>
      </c>
      <c r="G26" s="29">
        <f t="shared" si="3"/>
        <v>1.8666666666666667</v>
      </c>
    </row>
    <row r="27" spans="1:7" ht="15" customHeight="1">
      <c r="A27" s="24" t="s">
        <v>25</v>
      </c>
      <c r="B27" s="53">
        <f>B19-B20-B21-B22-B24-B25-B26</f>
        <v>15592</v>
      </c>
      <c r="C27" s="54">
        <f>C19-C20-C21-C22-C24-C25-C26</f>
        <v>16300</v>
      </c>
      <c r="D27" s="55">
        <f>D19-D20-D21-D22-D24-D25-D26</f>
        <v>16027</v>
      </c>
      <c r="E27" s="28">
        <f t="shared" si="2"/>
        <v>98.32515337423314</v>
      </c>
      <c r="F27" s="55">
        <f>F19-F20-F21-F22-F24-F25-F26</f>
        <v>16380</v>
      </c>
      <c r="G27" s="29">
        <f t="shared" si="3"/>
        <v>0.9784493284493284</v>
      </c>
    </row>
    <row r="28" spans="1:7" ht="15" customHeight="1">
      <c r="A28" s="42" t="s">
        <v>34</v>
      </c>
      <c r="B28" s="49">
        <f>B29+B30+B31+B32+B33</f>
        <v>28082</v>
      </c>
      <c r="C28" s="45">
        <f>C29+C30+C31+C32+C33</f>
        <v>28057</v>
      </c>
      <c r="D28" s="44">
        <f>D29+D30+D31+D32+D33</f>
        <v>27961</v>
      </c>
      <c r="E28" s="45">
        <f t="shared" si="2"/>
        <v>99.65783939836761</v>
      </c>
      <c r="F28" s="44">
        <f>F29+F30+F31+F32+F33</f>
        <v>28290</v>
      </c>
      <c r="G28" s="47">
        <f t="shared" si="3"/>
        <v>0.9883704489218805</v>
      </c>
    </row>
    <row r="29" spans="1:7" ht="15" customHeight="1">
      <c r="A29" s="24" t="s">
        <v>35</v>
      </c>
      <c r="B29" s="25">
        <f>730+1970</f>
        <v>2700</v>
      </c>
      <c r="C29" s="26">
        <v>2670</v>
      </c>
      <c r="D29" s="27">
        <v>2518</v>
      </c>
      <c r="E29" s="28">
        <f t="shared" si="2"/>
        <v>94.30711610486891</v>
      </c>
      <c r="F29" s="27">
        <f>1945+724</f>
        <v>2669</v>
      </c>
      <c r="G29" s="29">
        <f t="shared" si="3"/>
        <v>0.9434245035593856</v>
      </c>
    </row>
    <row r="30" spans="1:7" ht="15" customHeight="1">
      <c r="A30" s="24" t="s">
        <v>36</v>
      </c>
      <c r="B30" s="25">
        <v>18740</v>
      </c>
      <c r="C30" s="26">
        <v>18740</v>
      </c>
      <c r="D30" s="27">
        <v>18740</v>
      </c>
      <c r="E30" s="28">
        <f t="shared" si="2"/>
        <v>100</v>
      </c>
      <c r="F30" s="27">
        <v>18740</v>
      </c>
      <c r="G30" s="29">
        <f t="shared" si="3"/>
        <v>1</v>
      </c>
    </row>
    <row r="31" spans="1:7" ht="15" customHeight="1">
      <c r="A31" s="24" t="s">
        <v>37</v>
      </c>
      <c r="B31" s="50">
        <v>6450</v>
      </c>
      <c r="C31" s="26">
        <v>6450</v>
      </c>
      <c r="D31" s="27">
        <v>6506</v>
      </c>
      <c r="E31" s="28">
        <f t="shared" si="2"/>
        <v>100.86821705426357</v>
      </c>
      <c r="F31" s="27">
        <f>4778+1720</f>
        <v>6498</v>
      </c>
      <c r="G31" s="29">
        <f t="shared" si="3"/>
        <v>1.0012311480455525</v>
      </c>
    </row>
    <row r="32" spans="1:7" ht="15" customHeight="1">
      <c r="A32" s="24" t="s">
        <v>38</v>
      </c>
      <c r="B32" s="25">
        <v>187</v>
      </c>
      <c r="C32" s="26">
        <v>187</v>
      </c>
      <c r="D32" s="55">
        <v>187</v>
      </c>
      <c r="E32" s="28">
        <f t="shared" si="2"/>
        <v>100</v>
      </c>
      <c r="F32" s="55">
        <v>375</v>
      </c>
      <c r="G32" s="29">
        <f t="shared" si="3"/>
        <v>0.49866666666666665</v>
      </c>
    </row>
    <row r="33" spans="1:7" ht="15" customHeight="1">
      <c r="A33" s="24" t="s">
        <v>25</v>
      </c>
      <c r="B33" s="25">
        <v>5</v>
      </c>
      <c r="C33" s="26">
        <v>10</v>
      </c>
      <c r="D33" s="26">
        <v>10</v>
      </c>
      <c r="E33" s="28">
        <f t="shared" si="2"/>
        <v>100</v>
      </c>
      <c r="F33" s="26">
        <v>8</v>
      </c>
      <c r="G33" s="29">
        <f t="shared" si="3"/>
        <v>1.25</v>
      </c>
    </row>
    <row r="34" spans="1:7" s="56" customFormat="1" ht="15" customHeight="1">
      <c r="A34" s="42" t="s">
        <v>39</v>
      </c>
      <c r="B34" s="43">
        <v>0</v>
      </c>
      <c r="C34" s="44">
        <v>0</v>
      </c>
      <c r="D34" s="44">
        <v>0</v>
      </c>
      <c r="E34" s="28"/>
      <c r="F34" s="44">
        <v>0</v>
      </c>
      <c r="G34" s="29"/>
    </row>
    <row r="35" spans="1:7" ht="15" customHeight="1">
      <c r="A35" s="24" t="s">
        <v>40</v>
      </c>
      <c r="B35" s="25"/>
      <c r="C35" s="57"/>
      <c r="D35" s="27"/>
      <c r="E35" s="28"/>
      <c r="F35" s="27"/>
      <c r="G35" s="29"/>
    </row>
    <row r="36" spans="1:7" ht="15" customHeight="1">
      <c r="A36" s="58" t="s">
        <v>41</v>
      </c>
      <c r="B36" s="43">
        <f>B39+B38+B37</f>
        <v>381</v>
      </c>
      <c r="C36" s="44">
        <f>C39+C38+C37</f>
        <v>371</v>
      </c>
      <c r="D36" s="46">
        <f>D39+D38+D37</f>
        <v>337</v>
      </c>
      <c r="E36" s="45">
        <f>D36/C36*100</f>
        <v>90.83557951482479</v>
      </c>
      <c r="F36" s="46">
        <f>F39+F38+F37</f>
        <v>396</v>
      </c>
      <c r="G36" s="47">
        <f>D36/F36</f>
        <v>0.851010101010101</v>
      </c>
    </row>
    <row r="37" spans="1:7" ht="15" customHeight="1">
      <c r="A37" s="24" t="s">
        <v>42</v>
      </c>
      <c r="B37" s="25"/>
      <c r="C37" s="57"/>
      <c r="D37" s="27"/>
      <c r="E37" s="45"/>
      <c r="F37" s="27"/>
      <c r="G37" s="29"/>
    </row>
    <row r="38" spans="1:7" ht="15" customHeight="1">
      <c r="A38" s="24" t="s">
        <v>43</v>
      </c>
      <c r="B38" s="25">
        <v>1</v>
      </c>
      <c r="C38" s="26">
        <v>15</v>
      </c>
      <c r="D38" s="27">
        <v>14</v>
      </c>
      <c r="E38" s="45">
        <f>D38/C38*100</f>
        <v>93.33333333333333</v>
      </c>
      <c r="F38" s="27">
        <v>29</v>
      </c>
      <c r="G38" s="29">
        <f>D38/F38</f>
        <v>0.4827586206896552</v>
      </c>
    </row>
    <row r="39" spans="1:7" ht="15" customHeight="1">
      <c r="A39" s="24" t="s">
        <v>44</v>
      </c>
      <c r="B39" s="25">
        <v>380</v>
      </c>
      <c r="C39" s="26">
        <v>356</v>
      </c>
      <c r="D39" s="27">
        <v>323</v>
      </c>
      <c r="E39" s="28">
        <f>D39/C39*100</f>
        <v>90.73033707865169</v>
      </c>
      <c r="F39" s="27">
        <v>367</v>
      </c>
      <c r="G39" s="29">
        <f>D39/F39</f>
        <v>0.8801089918256131</v>
      </c>
    </row>
    <row r="40" spans="1:7" ht="15" customHeight="1">
      <c r="A40" s="42" t="s">
        <v>45</v>
      </c>
      <c r="B40" s="59">
        <f>B41+B42</f>
        <v>3009</v>
      </c>
      <c r="C40" s="44">
        <f>C42</f>
        <v>3009</v>
      </c>
      <c r="D40" s="46">
        <f>D41+D42</f>
        <v>2996</v>
      </c>
      <c r="E40" s="45">
        <f>D40/C40*100</f>
        <v>99.56796277833168</v>
      </c>
      <c r="F40" s="46">
        <f>F41+F42</f>
        <v>2756</v>
      </c>
      <c r="G40" s="47">
        <f>D40/F40</f>
        <v>1.0870827285921625</v>
      </c>
    </row>
    <row r="41" spans="1:7" ht="15" customHeight="1">
      <c r="A41" s="24" t="s">
        <v>46</v>
      </c>
      <c r="B41" s="25"/>
      <c r="C41" s="57"/>
      <c r="D41" s="27"/>
      <c r="E41" s="28"/>
      <c r="F41" s="27"/>
      <c r="G41" s="29"/>
    </row>
    <row r="42" spans="1:7" ht="15" customHeight="1" thickBot="1">
      <c r="A42" s="31" t="s">
        <v>47</v>
      </c>
      <c r="B42" s="32">
        <v>3009</v>
      </c>
      <c r="C42" s="60">
        <v>3009</v>
      </c>
      <c r="D42" s="61">
        <v>2996</v>
      </c>
      <c r="E42" s="62">
        <f>D42/C42*100</f>
        <v>99.56796277833168</v>
      </c>
      <c r="F42" s="61">
        <v>2756</v>
      </c>
      <c r="G42" s="34">
        <f>D42/F42</f>
        <v>1.0870827285921625</v>
      </c>
    </row>
    <row r="43" spans="1:7" ht="15" customHeight="1" thickBot="1">
      <c r="A43" s="63"/>
      <c r="B43" s="64"/>
      <c r="C43" s="65"/>
      <c r="D43" s="15"/>
      <c r="E43" s="66" t="s">
        <v>48</v>
      </c>
      <c r="F43" s="15"/>
      <c r="G43" s="39" t="s">
        <v>48</v>
      </c>
    </row>
    <row r="44" spans="1:7" ht="15" customHeight="1">
      <c r="A44" s="67" t="s">
        <v>49</v>
      </c>
      <c r="B44" s="68">
        <f>B13-B7</f>
        <v>41184</v>
      </c>
      <c r="C44" s="22">
        <f>C13-C7</f>
        <v>39371</v>
      </c>
      <c r="D44" s="69">
        <f>D13-D7</f>
        <v>38663</v>
      </c>
      <c r="E44" s="41">
        <f>D44/C44*100</f>
        <v>98.20172207970333</v>
      </c>
      <c r="F44" s="69">
        <f>F13-F7</f>
        <v>39902</v>
      </c>
      <c r="G44" s="70">
        <f>D44/F44</f>
        <v>0.9689489248659215</v>
      </c>
    </row>
    <row r="45" spans="1:7" ht="15" customHeight="1">
      <c r="A45" s="71" t="s">
        <v>50</v>
      </c>
      <c r="B45" s="50">
        <f>B46-B44</f>
        <v>-2462</v>
      </c>
      <c r="C45" s="28">
        <f>C46-C44</f>
        <v>-529</v>
      </c>
      <c r="D45" s="26">
        <f>D46-D44</f>
        <v>179</v>
      </c>
      <c r="E45" s="72"/>
      <c r="F45" s="26">
        <f>F46-F44</f>
        <v>453</v>
      </c>
      <c r="G45" s="73">
        <f>D45/F45</f>
        <v>0.39514348785871967</v>
      </c>
    </row>
    <row r="46" spans="1:7" ht="15" customHeight="1" thickBot="1">
      <c r="A46" s="74" t="s">
        <v>51</v>
      </c>
      <c r="B46" s="75">
        <v>38722</v>
      </c>
      <c r="C46" s="76">
        <v>38842</v>
      </c>
      <c r="D46" s="77">
        <v>38842</v>
      </c>
      <c r="E46" s="28">
        <f>D46/C46*100</f>
        <v>100</v>
      </c>
      <c r="F46" s="77">
        <v>40355</v>
      </c>
      <c r="G46" s="78">
        <f>D46/F46</f>
        <v>0.9625077437740057</v>
      </c>
    </row>
    <row r="47" spans="1:7" ht="15" customHeight="1" thickBot="1">
      <c r="A47" s="35" t="s">
        <v>52</v>
      </c>
      <c r="B47" s="64"/>
      <c r="C47" s="65"/>
      <c r="D47" s="15"/>
      <c r="E47" s="79"/>
      <c r="F47" s="15"/>
      <c r="G47" s="39"/>
    </row>
    <row r="48" spans="1:7" ht="15" customHeight="1" thickBot="1">
      <c r="A48" s="80" t="s">
        <v>53</v>
      </c>
      <c r="B48" s="81">
        <v>75</v>
      </c>
      <c r="C48" s="82">
        <v>75</v>
      </c>
      <c r="D48" s="83">
        <v>69</v>
      </c>
      <c r="E48" s="84">
        <f>D48/C48*100</f>
        <v>92</v>
      </c>
      <c r="F48" s="83">
        <v>69</v>
      </c>
      <c r="G48" s="85">
        <f>D48/F48</f>
        <v>1</v>
      </c>
    </row>
    <row r="49" spans="2:7" ht="15" customHeight="1">
      <c r="B49" s="72"/>
      <c r="E49" s="51"/>
      <c r="G49" s="86"/>
    </row>
    <row r="51" spans="1:7" s="89" customFormat="1" ht="15" customHeight="1">
      <c r="A51" s="87" t="s">
        <v>54</v>
      </c>
      <c r="B51" s="88"/>
      <c r="C51" s="87" t="s">
        <v>55</v>
      </c>
      <c r="D51" s="87"/>
      <c r="F51" s="89" t="s">
        <v>56</v>
      </c>
      <c r="G51" s="90"/>
    </row>
    <row r="52" spans="1:7" s="89" customFormat="1" ht="15" customHeight="1">
      <c r="A52" s="87" t="s">
        <v>57</v>
      </c>
      <c r="B52" s="88"/>
      <c r="C52" s="87"/>
      <c r="D52" s="87"/>
      <c r="G52" s="90"/>
    </row>
    <row r="53" spans="1:4" ht="15" customHeight="1">
      <c r="A53" s="15"/>
      <c r="B53" s="15"/>
      <c r="C53" s="15"/>
      <c r="D53" s="15"/>
    </row>
    <row r="54" spans="1:4" ht="15" customHeight="1">
      <c r="A54" s="15"/>
      <c r="B54" s="15"/>
      <c r="C54" s="15"/>
      <c r="D54" s="15"/>
    </row>
    <row r="55" spans="1:4" ht="15" customHeight="1">
      <c r="A55" s="15"/>
      <c r="B55" s="15"/>
      <c r="C55" s="15"/>
      <c r="D55" s="15"/>
    </row>
    <row r="56" spans="1:4" ht="15" customHeight="1">
      <c r="A56" s="92"/>
      <c r="B56" s="15"/>
      <c r="C56" s="15"/>
      <c r="D56" s="15"/>
    </row>
    <row r="57" spans="1:4" ht="15" customHeight="1">
      <c r="A57" s="15"/>
      <c r="B57" s="15"/>
      <c r="C57" s="15"/>
      <c r="D57" s="15"/>
    </row>
    <row r="58" spans="1:4" ht="15" customHeight="1">
      <c r="A58" s="15"/>
      <c r="B58" s="15"/>
      <c r="C58" s="15"/>
      <c r="D58" s="15"/>
    </row>
    <row r="59" spans="1:4" ht="15" customHeight="1">
      <c r="A59" s="15"/>
      <c r="B59" s="15"/>
      <c r="C59" s="15"/>
      <c r="D59" s="15"/>
    </row>
    <row r="60" spans="1:4" ht="15" customHeight="1">
      <c r="A60" s="15"/>
      <c r="B60" s="15"/>
      <c r="C60" s="15"/>
      <c r="D60" s="15"/>
    </row>
    <row r="61" spans="1:4" ht="15" customHeight="1">
      <c r="A61" s="15"/>
      <c r="B61" s="15"/>
      <c r="C61" s="15"/>
      <c r="D61" s="15"/>
    </row>
    <row r="62" spans="1:4" ht="15" customHeight="1">
      <c r="A62" s="15"/>
      <c r="B62" s="15"/>
      <c r="C62" s="15"/>
      <c r="D62" s="15"/>
    </row>
    <row r="63" spans="1:4" ht="15" customHeight="1">
      <c r="A63" s="15"/>
      <c r="B63" s="15"/>
      <c r="C63" s="15"/>
      <c r="D63" s="15"/>
    </row>
    <row r="64" spans="1:4" ht="15" customHeight="1">
      <c r="A64" s="15"/>
      <c r="B64" s="15"/>
      <c r="C64" s="15"/>
      <c r="D64" s="15"/>
    </row>
    <row r="65" spans="1:4" ht="15" customHeight="1">
      <c r="A65" s="15"/>
      <c r="B65" s="15"/>
      <c r="C65" s="15"/>
      <c r="D65" s="15"/>
    </row>
    <row r="66" spans="1:4" ht="15" customHeight="1">
      <c r="A66" s="15"/>
      <c r="B66" s="15"/>
      <c r="C66" s="15"/>
      <c r="D66" s="15"/>
    </row>
    <row r="67" spans="1:4" ht="15" customHeight="1">
      <c r="A67" s="15"/>
      <c r="B67" s="15"/>
      <c r="C67" s="15"/>
      <c r="D67" s="15"/>
    </row>
    <row r="68" spans="1:4" ht="15" customHeight="1">
      <c r="A68" s="15"/>
      <c r="B68" s="15"/>
      <c r="C68" s="15"/>
      <c r="D68" s="15"/>
    </row>
    <row r="69" spans="1:4" ht="15" customHeight="1">
      <c r="A69" s="15"/>
      <c r="B69" s="15"/>
      <c r="C69" s="15"/>
      <c r="D69" s="15"/>
    </row>
    <row r="70" spans="1:4" ht="15" customHeight="1">
      <c r="A70" s="15"/>
      <c r="B70" s="15"/>
      <c r="C70" s="15"/>
      <c r="D70" s="15"/>
    </row>
    <row r="71" spans="1:4" ht="15" customHeight="1">
      <c r="A71" s="15"/>
      <c r="B71" s="15"/>
      <c r="C71" s="15"/>
      <c r="D71" s="15"/>
    </row>
    <row r="72" spans="1:4" ht="15" customHeight="1">
      <c r="A72" s="15"/>
      <c r="B72" s="15"/>
      <c r="C72" s="15"/>
      <c r="D72" s="15"/>
    </row>
    <row r="73" spans="1:4" ht="15" customHeight="1">
      <c r="A73" s="15"/>
      <c r="B73" s="15"/>
      <c r="C73" s="15"/>
      <c r="D73" s="15"/>
    </row>
    <row r="74" spans="1:4" ht="15" customHeight="1">
      <c r="A74" s="15"/>
      <c r="B74" s="15"/>
      <c r="C74" s="15"/>
      <c r="D74" s="15"/>
    </row>
    <row r="75" spans="1:4" ht="15" customHeight="1">
      <c r="A75" s="15"/>
      <c r="B75" s="15"/>
      <c r="C75" s="15"/>
      <c r="D75" s="15"/>
    </row>
    <row r="76" spans="1:4" ht="15" customHeight="1">
      <c r="A76" s="15"/>
      <c r="B76" s="15"/>
      <c r="C76" s="15"/>
      <c r="D76" s="15"/>
    </row>
    <row r="77" spans="1:4" ht="15" customHeight="1">
      <c r="A77" s="15"/>
      <c r="B77" s="15"/>
      <c r="C77" s="15"/>
      <c r="D77" s="15"/>
    </row>
    <row r="78" spans="1:4" ht="15" customHeight="1">
      <c r="A78" s="15"/>
      <c r="B78" s="15"/>
      <c r="C78" s="15"/>
      <c r="D78" s="15"/>
    </row>
    <row r="79" spans="1:4" ht="15" customHeight="1">
      <c r="A79" s="15"/>
      <c r="B79" s="15"/>
      <c r="C79" s="15"/>
      <c r="D79" s="15"/>
    </row>
    <row r="80" spans="1:4" ht="15" customHeight="1">
      <c r="A80" s="15"/>
      <c r="B80" s="15"/>
      <c r="C80" s="15"/>
      <c r="D80" s="15"/>
    </row>
    <row r="81" spans="1:4" ht="15" customHeight="1">
      <c r="A81" s="15"/>
      <c r="B81" s="15"/>
      <c r="C81" s="15"/>
      <c r="D81" s="15"/>
    </row>
    <row r="82" spans="1:4" ht="15" customHeight="1">
      <c r="A82" s="15"/>
      <c r="B82" s="15"/>
      <c r="C82" s="15"/>
      <c r="D82" s="15"/>
    </row>
    <row r="83" spans="1:4" ht="15" customHeight="1">
      <c r="A83" s="15"/>
      <c r="B83" s="15"/>
      <c r="C83" s="15"/>
      <c r="D83" s="15"/>
    </row>
    <row r="84" spans="1:4" ht="15" customHeight="1">
      <c r="A84" s="15"/>
      <c r="B84" s="15"/>
      <c r="C84" s="15"/>
      <c r="D84" s="15"/>
    </row>
    <row r="85" spans="1:4" ht="15" customHeight="1">
      <c r="A85" s="15"/>
      <c r="B85" s="15"/>
      <c r="C85" s="15"/>
      <c r="D85" s="15"/>
    </row>
    <row r="86" spans="1:4" ht="15" customHeight="1">
      <c r="A86" s="15"/>
      <c r="B86" s="15"/>
      <c r="C86" s="15"/>
      <c r="D86" s="15"/>
    </row>
    <row r="87" spans="1:4" ht="15" customHeight="1">
      <c r="A87" s="15"/>
      <c r="B87" s="15"/>
      <c r="C87" s="15"/>
      <c r="D87" s="15"/>
    </row>
    <row r="88" spans="1:4" ht="15" customHeight="1">
      <c r="A88" s="15"/>
      <c r="B88" s="15"/>
      <c r="C88" s="15"/>
      <c r="D88" s="15"/>
    </row>
    <row r="89" spans="1:4" ht="15" customHeight="1">
      <c r="A89" s="15"/>
      <c r="B89" s="15"/>
      <c r="C89" s="15"/>
      <c r="D89" s="15"/>
    </row>
    <row r="90" spans="1:4" ht="15" customHeight="1">
      <c r="A90" s="15"/>
      <c r="B90" s="15"/>
      <c r="C90" s="15"/>
      <c r="D90" s="15"/>
    </row>
    <row r="91" spans="1:4" ht="15" customHeight="1">
      <c r="A91" s="15"/>
      <c r="B91" s="15"/>
      <c r="C91" s="15"/>
      <c r="D91" s="15"/>
    </row>
    <row r="92" spans="1:4" ht="15" customHeight="1">
      <c r="A92" s="15"/>
      <c r="B92" s="15"/>
      <c r="C92" s="15"/>
      <c r="D92" s="15"/>
    </row>
    <row r="93" spans="1:4" ht="15" customHeight="1">
      <c r="A93" s="15"/>
      <c r="B93" s="15"/>
      <c r="C93" s="15"/>
      <c r="D93" s="15"/>
    </row>
    <row r="94" spans="1:4" ht="15" customHeight="1">
      <c r="A94" s="15"/>
      <c r="B94" s="15"/>
      <c r="C94" s="15"/>
      <c r="D94" s="15"/>
    </row>
    <row r="95" spans="1:4" ht="15" customHeight="1">
      <c r="A95" s="15"/>
      <c r="B95" s="15"/>
      <c r="C95" s="15"/>
      <c r="D95" s="15"/>
    </row>
    <row r="96" spans="1:4" ht="15" customHeight="1">
      <c r="A96" s="15"/>
      <c r="B96" s="15"/>
      <c r="C96" s="15"/>
      <c r="D96" s="15"/>
    </row>
    <row r="97" spans="1:4" ht="15" customHeight="1">
      <c r="A97" s="15"/>
      <c r="B97" s="15"/>
      <c r="C97" s="15"/>
      <c r="D97" s="15"/>
    </row>
    <row r="98" spans="1:4" ht="15" customHeight="1">
      <c r="A98" s="15"/>
      <c r="B98" s="15"/>
      <c r="C98" s="15"/>
      <c r="D98" s="15"/>
    </row>
    <row r="99" spans="1:4" ht="15" customHeight="1">
      <c r="A99" s="15"/>
      <c r="B99" s="15"/>
      <c r="C99" s="15"/>
      <c r="D99" s="15"/>
    </row>
  </sheetData>
  <sheetProtection/>
  <printOptions/>
  <pageMargins left="0.4330708661417323" right="0.2362204724409449" top="0.45" bottom="0.59" header="0.41" footer="0.57"/>
  <pageSetup horizontalDpi="300" verticalDpi="300" orientation="portrait" paperSize="9" r:id="rId2"/>
  <headerFooter alignWithMargins="0">
    <oddHeader>&amp;L&amp;C&amp;"Helvetica CE,Bold"&amp;14
&amp;R</oddHeader>
    <oddFooter>&amp;L&amp;C&amp;"Charcoal CE,Regular"
&amp;"Helvetica CE,Regular"&amp;9
&amp;R&amp;"Charcoal CE,Regular"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2012-01-24T11:19:13Z</dcterms:created>
  <dcterms:modified xsi:type="dcterms:W3CDTF">2012-01-24T11:19:54Z</dcterms:modified>
  <cp:category/>
  <cp:version/>
  <cp:contentType/>
  <cp:contentStatus/>
</cp:coreProperties>
</file>