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9525" activeTab="0"/>
  </bookViews>
  <sheets>
    <sheet name="rok 2012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<sst xmlns="http://schemas.openxmlformats.org/spreadsheetml/2006/main" count="64" uniqueCount="61">
  <si>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                  ROZBOR HOSPODAŘENÍ ZA rok 2012 - Hlavní činnost</t>
  </si>
  <si>
    <t>v tis. Kč</t>
  </si>
  <si>
    <t>Schválený</t>
  </si>
  <si>
    <t>Upravený</t>
  </si>
  <si>
    <t>Skutečnost</t>
  </si>
  <si>
    <t>%</t>
  </si>
  <si>
    <t>Index</t>
  </si>
  <si>
    <t>rozpočet</t>
  </si>
  <si>
    <t>k 31. 12.</t>
  </si>
  <si>
    <t>plnění</t>
  </si>
  <si>
    <t>k 31.12.</t>
  </si>
  <si>
    <t>2012/2011</t>
  </si>
  <si>
    <t>k UR</t>
  </si>
  <si>
    <t>VÝNOSY - TRŽBY CELKEM</t>
  </si>
  <si>
    <t xml:space="preserve">                    ze vstup. na vl.scéně</t>
  </si>
  <si>
    <t xml:space="preserve">                    ze spolupořadatelství</t>
  </si>
  <si>
    <t xml:space="preserve">                    ze zájezdů</t>
  </si>
  <si>
    <t xml:space="preserve">                    ostatní</t>
  </si>
  <si>
    <t xml:space="preserve">                                                                                          .</t>
  </si>
  <si>
    <t>NÁKLADY CELKEM</t>
  </si>
  <si>
    <t>Spotřebované nákupy</t>
  </si>
  <si>
    <t>z toho:spotřební materiál</t>
  </si>
  <si>
    <r>
      <t xml:space="preserve">           drobný hmotný majetek-</t>
    </r>
    <r>
      <rPr>
        <sz val="9"/>
        <color indexed="10"/>
        <rFont val="Arial CE"/>
        <family val="0"/>
      </rPr>
      <t>v ost.n.</t>
    </r>
  </si>
  <si>
    <t xml:space="preserve">          spotřeba energie</t>
  </si>
  <si>
    <r>
      <t xml:space="preserve">           ostatní - </t>
    </r>
    <r>
      <rPr>
        <sz val="9"/>
        <color indexed="10"/>
        <rFont val="Arial CE"/>
        <family val="0"/>
      </rPr>
      <t>nově aktivace majetku</t>
    </r>
  </si>
  <si>
    <t>Služby</t>
  </si>
  <si>
    <t>z toho:výkony spojů</t>
  </si>
  <si>
    <t xml:space="preserve">          nájemné a služby (u nebyt.prost.)</t>
  </si>
  <si>
    <t xml:space="preserve">          úklid</t>
  </si>
  <si>
    <t xml:space="preserve">          náklady na leasing</t>
  </si>
  <si>
    <t xml:space="preserve">          opravy a udržování</t>
  </si>
  <si>
    <t xml:space="preserve">          cestovné</t>
  </si>
  <si>
    <t xml:space="preserve">          náklady na reprezentaci</t>
  </si>
  <si>
    <t xml:space="preserve">           ostatní</t>
  </si>
  <si>
    <t>Osobní náklady</t>
  </si>
  <si>
    <t>z toho: ostatní osobní náklady</t>
  </si>
  <si>
    <t xml:space="preserve">          mzdové náklady</t>
  </si>
  <si>
    <t xml:space="preserve">          zákonné soc.pojištění</t>
  </si>
  <si>
    <t xml:space="preserve">          zákon.soc.náklady(FKSP)</t>
  </si>
  <si>
    <r>
      <t xml:space="preserve">           ostatní</t>
    </r>
    <r>
      <rPr>
        <sz val="9"/>
        <color indexed="10"/>
        <rFont val="Arial CE"/>
        <family val="0"/>
      </rPr>
      <t xml:space="preserve"> nově zákonné poj. zam.</t>
    </r>
  </si>
  <si>
    <t>Daně a poplatky</t>
  </si>
  <si>
    <t xml:space="preserve">          (s výjimkou daně z příjmů)</t>
  </si>
  <si>
    <t>Ostatní náklady</t>
  </si>
  <si>
    <t>z toho: úroky</t>
  </si>
  <si>
    <t xml:space="preserve">          manka a škody</t>
  </si>
  <si>
    <r>
      <t xml:space="preserve">          jiné ostatní náklady</t>
    </r>
    <r>
      <rPr>
        <sz val="9"/>
        <color indexed="10"/>
        <rFont val="Arial CE"/>
        <family val="0"/>
      </rPr>
      <t xml:space="preserve"> nově majetek</t>
    </r>
  </si>
  <si>
    <t>Odpisy</t>
  </si>
  <si>
    <t>z toho:z budov a staveb</t>
  </si>
  <si>
    <t xml:space="preserve">          zařízení</t>
  </si>
  <si>
    <t xml:space="preserve">                                                                       </t>
  </si>
  <si>
    <t>HOSPODÁŘSKÝ VÝSLEDEK</t>
  </si>
  <si>
    <t>úspora neinvestičního příspěvku</t>
  </si>
  <si>
    <t>Počet zaměstnanců</t>
  </si>
  <si>
    <t>Vypracoval: Daniela Šálková</t>
  </si>
  <si>
    <t>Schválil:</t>
  </si>
  <si>
    <t>Dne: 23. ledna 2013</t>
  </si>
  <si>
    <t>Telefon: 224 826 791</t>
  </si>
  <si>
    <t>Tabulka č. 1/OZV</t>
  </si>
  <si>
    <t xml:space="preserve">  </t>
  </si>
  <si>
    <r>
      <t>Neinvestiční příspěvek</t>
    </r>
    <r>
      <rPr>
        <b/>
        <sz val="9"/>
        <color indexed="10"/>
        <rFont val="Arial CE"/>
        <family val="0"/>
      </rPr>
      <t>*</t>
    </r>
  </si>
  <si>
    <t>* skut. 2012 včetně dotace z Fondu kultury 45 tis.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</si>
</sst>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Arial CE"/>
      <family val="0"/>
    </font>
    <font>
      <sz val="9"/>
      <name val="Arial CE"/>
      <family val="2"/>
    </font>
    <font>
      <i/>
      <sz val="9"/>
      <name val="Arial CE"/>
      <family val="0"/>
    </font>
    <font>
      <b/>
      <sz val="9"/>
      <name val="Arial CE"/>
      <family val="2"/>
    </font>
    <font>
      <b/>
      <i/>
      <sz val="9"/>
      <color indexed="12"/>
      <name val="Arial CE"/>
      <family val="0"/>
    </font>
    <font>
      <b/>
      <i/>
      <sz val="9"/>
      <name val="Arial CE"/>
      <family val="2"/>
    </font>
    <font>
      <sz val="9"/>
      <color indexed="10"/>
      <name val="Arial CE"/>
      <family val="0"/>
    </font>
    <font>
      <i/>
      <sz val="10"/>
      <name val="Arial CE"/>
      <family val="0"/>
    </font>
    <font>
      <b/>
      <sz val="9"/>
      <color indexed="10"/>
      <name val="Arial CE"/>
      <family val="0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i/>
      <sz val="9"/>
      <color indexed="10"/>
      <name val="Arial CE"/>
      <family val="0"/>
    </font>
    <font>
      <b/>
      <sz val="8"/>
      <color indexed="8"/>
      <name val="Arial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9"/>
      <color rgb="FFFF0000"/>
      <name val="Arial CE"/>
      <family val="0"/>
    </font>
    <font>
      <i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/>
    </xf>
    <xf numFmtId="1" fontId="5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4" fontId="3" fillId="0" borderId="30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5" xfId="0" applyFont="1" applyBorder="1" applyAlignment="1">
      <alignment/>
    </xf>
    <xf numFmtId="1" fontId="5" fillId="0" borderId="25" xfId="0" applyNumberFormat="1" applyFont="1" applyBorder="1" applyAlignment="1">
      <alignment/>
    </xf>
    <xf numFmtId="164" fontId="5" fillId="0" borderId="26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3" fillId="0" borderId="34" xfId="0" applyFont="1" applyBorder="1" applyAlignment="1">
      <alignment/>
    </xf>
    <xf numFmtId="1" fontId="5" fillId="33" borderId="25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1" fontId="3" fillId="33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1" fontId="3" fillId="0" borderId="29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164" fontId="5" fillId="0" borderId="12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164" fontId="5" fillId="0" borderId="39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0" xfId="0" applyFont="1" applyBorder="1" applyAlignment="1">
      <alignment/>
    </xf>
    <xf numFmtId="164" fontId="5" fillId="0" borderId="30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33" borderId="43" xfId="0" applyFont="1" applyFill="1" applyBorder="1" applyAlignment="1">
      <alignment/>
    </xf>
    <xf numFmtId="1" fontId="3" fillId="0" borderId="44" xfId="0" applyNumberFormat="1" applyFont="1" applyBorder="1" applyAlignment="1">
      <alignment/>
    </xf>
    <xf numFmtId="164" fontId="3" fillId="0" borderId="4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0" fontId="47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0</xdr:col>
      <xdr:colOff>647700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447800"/>
          <a:ext cx="6286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 toho:</a:t>
          </a:r>
        </a:p>
      </xdr:txBody>
    </xdr:sp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1362075</xdr:colOff>
      <xdr:row>4</xdr:row>
      <xdr:rowOff>152400</xdr:rowOff>
    </xdr:to>
    <xdr:pic>
      <xdr:nvPicPr>
        <xdr:cNvPr id="2" name="obrázek 1" descr="logo-dlouha-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4350"/>
          <a:ext cx="129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22">
      <selection activeCell="J36" sqref="J36"/>
    </sheetView>
  </sheetViews>
  <sheetFormatPr defaultColWidth="9.00390625" defaultRowHeight="15" customHeight="1"/>
  <cols>
    <col min="1" max="1" width="30.75390625" style="2" customWidth="1"/>
    <col min="2" max="4" width="10.00390625" style="2" customWidth="1"/>
    <col min="5" max="6" width="10.375" style="2" customWidth="1"/>
    <col min="7" max="7" width="10.375" style="76" customWidth="1"/>
    <col min="8" max="16384" width="9.125" style="2" customWidth="1"/>
  </cols>
  <sheetData>
    <row r="1" spans="1:7" ht="23.25" customHeight="1">
      <c r="A1" s="1" t="s">
        <v>0</v>
      </c>
      <c r="G1" s="3" t="s">
        <v>57</v>
      </c>
    </row>
    <row r="2" ht="15" customHeight="1" thickBot="1">
      <c r="G2" s="4" t="s">
        <v>1</v>
      </c>
    </row>
    <row r="3" spans="1:7" ht="15" customHeight="1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4</v>
      </c>
      <c r="G3" s="7" t="s">
        <v>6</v>
      </c>
    </row>
    <row r="4" spans="1:7" ht="15" customHeight="1">
      <c r="A4" s="8"/>
      <c r="B4" s="9" t="s">
        <v>7</v>
      </c>
      <c r="C4" s="9" t="s">
        <v>7</v>
      </c>
      <c r="D4" s="9" t="s">
        <v>8</v>
      </c>
      <c r="E4" s="9" t="s">
        <v>9</v>
      </c>
      <c r="F4" s="9" t="s">
        <v>10</v>
      </c>
      <c r="G4" s="10" t="s">
        <v>11</v>
      </c>
    </row>
    <row r="5" spans="1:7" ht="15" customHeight="1" thickBot="1">
      <c r="A5" s="11"/>
      <c r="B5" s="12">
        <v>2012</v>
      </c>
      <c r="C5" s="12">
        <v>2012</v>
      </c>
      <c r="D5" s="12">
        <v>2012</v>
      </c>
      <c r="E5" s="12" t="s">
        <v>12</v>
      </c>
      <c r="F5" s="12">
        <v>2011</v>
      </c>
      <c r="G5" s="13"/>
    </row>
    <row r="6" spans="1:7" ht="15" customHeight="1" thickBot="1" thickTop="1">
      <c r="A6" s="14"/>
      <c r="B6" s="15"/>
      <c r="C6" s="15"/>
      <c r="D6" s="16"/>
      <c r="E6" s="16"/>
      <c r="F6" s="16"/>
      <c r="G6" s="17"/>
    </row>
    <row r="7" spans="1:7" ht="15" customHeight="1">
      <c r="A7" s="18" t="s">
        <v>13</v>
      </c>
      <c r="B7" s="19">
        <v>20230</v>
      </c>
      <c r="C7" s="19">
        <v>22530</v>
      </c>
      <c r="D7" s="20">
        <v>23050</v>
      </c>
      <c r="E7" s="21">
        <f>D7/C7*100</f>
        <v>102.30803373280071</v>
      </c>
      <c r="F7" s="20">
        <v>21729</v>
      </c>
      <c r="G7" s="22">
        <f>D7/F7</f>
        <v>1.0607943301578535</v>
      </c>
    </row>
    <row r="8" spans="1:14" ht="15" customHeight="1">
      <c r="A8" s="23" t="s">
        <v>14</v>
      </c>
      <c r="B8" s="24">
        <v>11000</v>
      </c>
      <c r="C8" s="24">
        <v>10500</v>
      </c>
      <c r="D8" s="25">
        <v>10787</v>
      </c>
      <c r="E8" s="26">
        <f>D8/C8*100</f>
        <v>102.73333333333335</v>
      </c>
      <c r="F8" s="25">
        <v>10587</v>
      </c>
      <c r="G8" s="27">
        <f>D8/F8</f>
        <v>1.0188910928497215</v>
      </c>
      <c r="N8" s="2" t="s">
        <v>58</v>
      </c>
    </row>
    <row r="9" spans="1:7" ht="15" customHeight="1">
      <c r="A9" s="23" t="s">
        <v>15</v>
      </c>
      <c r="B9" s="24">
        <v>1000</v>
      </c>
      <c r="C9" s="24">
        <v>600</v>
      </c>
      <c r="D9" s="25">
        <v>667</v>
      </c>
      <c r="E9" s="26">
        <f>D9/C9*100</f>
        <v>111.16666666666666</v>
      </c>
      <c r="F9" s="25">
        <v>982</v>
      </c>
      <c r="G9" s="27">
        <f>D9/F9</f>
        <v>0.6792260692464358</v>
      </c>
    </row>
    <row r="10" spans="1:7" ht="15" customHeight="1">
      <c r="A10" s="23" t="s">
        <v>16</v>
      </c>
      <c r="B10" s="24">
        <v>900</v>
      </c>
      <c r="C10" s="24">
        <v>1300</v>
      </c>
      <c r="D10" s="28">
        <v>1515</v>
      </c>
      <c r="E10" s="26">
        <f>D10/C10*100</f>
        <v>116.53846153846155</v>
      </c>
      <c r="F10" s="28">
        <v>1095</v>
      </c>
      <c r="G10" s="27">
        <f>D10/F10</f>
        <v>1.3835616438356164</v>
      </c>
    </row>
    <row r="11" spans="1:7" ht="15" customHeight="1" thickBot="1">
      <c r="A11" s="29" t="s">
        <v>17</v>
      </c>
      <c r="B11" s="30">
        <f>B7-B8-B9-B10</f>
        <v>7330</v>
      </c>
      <c r="C11" s="30">
        <f>C7-C8-C9-C10</f>
        <v>10130</v>
      </c>
      <c r="D11" s="30">
        <f>D7-D8-D9-D10</f>
        <v>10081</v>
      </c>
      <c r="E11" s="26">
        <f>D11/C11*100</f>
        <v>99.51628825271472</v>
      </c>
      <c r="F11" s="30">
        <f>F7-F8-F9-F10</f>
        <v>9065</v>
      </c>
      <c r="G11" s="31">
        <f>D11/F11</f>
        <v>1.1120794263651406</v>
      </c>
    </row>
    <row r="12" spans="1:7" ht="15" customHeight="1" thickBot="1">
      <c r="A12" s="32" t="s">
        <v>18</v>
      </c>
      <c r="B12" s="33"/>
      <c r="C12" s="33"/>
      <c r="D12" s="15"/>
      <c r="E12" s="34"/>
      <c r="F12" s="15"/>
      <c r="G12" s="35"/>
    </row>
    <row r="13" spans="1:7" ht="15" customHeight="1">
      <c r="A13" s="18" t="s">
        <v>19</v>
      </c>
      <c r="B13" s="36">
        <f>B14+B19+B28+B36+B40</f>
        <v>61477</v>
      </c>
      <c r="C13" s="36">
        <f>C14+C19+C28+C36+C40</f>
        <v>62499</v>
      </c>
      <c r="D13" s="20">
        <f>D14+D19+D28+D36+D40+D34</f>
        <v>61811</v>
      </c>
      <c r="E13" s="21">
        <f aca="true" t="shared" si="0" ref="E13:E22">D13/C13*100</f>
        <v>98.8991823869182</v>
      </c>
      <c r="F13" s="20">
        <f>F14+F19+F28+F36+F40+F34</f>
        <v>60392</v>
      </c>
      <c r="G13" s="22">
        <f aca="true" t="shared" si="1" ref="G13:G22">D13/F13</f>
        <v>1.0234964896012717</v>
      </c>
    </row>
    <row r="14" spans="1:9" ht="15" customHeight="1">
      <c r="A14" s="37" t="s">
        <v>20</v>
      </c>
      <c r="B14" s="38">
        <f>B15+B16+B17+B18</f>
        <v>2580</v>
      </c>
      <c r="C14" s="38">
        <v>3712</v>
      </c>
      <c r="D14" s="38">
        <v>3565</v>
      </c>
      <c r="E14" s="39">
        <f t="shared" si="0"/>
        <v>96.03987068965517</v>
      </c>
      <c r="F14" s="38">
        <v>3948</v>
      </c>
      <c r="G14" s="40">
        <f t="shared" si="1"/>
        <v>0.9029888551165147</v>
      </c>
      <c r="I14" s="41"/>
    </row>
    <row r="15" spans="1:7" ht="15" customHeight="1">
      <c r="A15" s="42" t="s">
        <v>21</v>
      </c>
      <c r="B15" s="24">
        <v>1060</v>
      </c>
      <c r="C15" s="24">
        <v>2582</v>
      </c>
      <c r="D15" s="25">
        <v>2641</v>
      </c>
      <c r="E15" s="26">
        <f t="shared" si="0"/>
        <v>102.28505034856701</v>
      </c>
      <c r="F15" s="25">
        <v>2073</v>
      </c>
      <c r="G15" s="27">
        <f t="shared" si="1"/>
        <v>1.2739990352146648</v>
      </c>
    </row>
    <row r="16" spans="1:7" ht="15" customHeight="1">
      <c r="A16" s="42" t="s">
        <v>22</v>
      </c>
      <c r="B16" s="24">
        <v>350</v>
      </c>
      <c r="C16" s="24">
        <v>0</v>
      </c>
      <c r="D16" s="25">
        <v>0</v>
      </c>
      <c r="E16" s="26">
        <v>0</v>
      </c>
      <c r="F16" s="25">
        <v>731</v>
      </c>
      <c r="G16" s="27">
        <v>0</v>
      </c>
    </row>
    <row r="17" spans="1:7" ht="15" customHeight="1">
      <c r="A17" s="23" t="s">
        <v>23</v>
      </c>
      <c r="B17" s="24">
        <v>1100</v>
      </c>
      <c r="C17" s="24">
        <v>1060</v>
      </c>
      <c r="D17" s="25">
        <v>1166</v>
      </c>
      <c r="E17" s="26">
        <f t="shared" si="0"/>
        <v>110.00000000000001</v>
      </c>
      <c r="F17" s="25">
        <v>1075</v>
      </c>
      <c r="G17" s="27">
        <f t="shared" si="1"/>
        <v>1.0846511627906976</v>
      </c>
    </row>
    <row r="18" spans="1:7" ht="15" customHeight="1">
      <c r="A18" s="23" t="s">
        <v>24</v>
      </c>
      <c r="B18" s="24">
        <v>70</v>
      </c>
      <c r="C18" s="24">
        <v>70</v>
      </c>
      <c r="D18" s="24">
        <f>D14-D15-D16-D17</f>
        <v>-242</v>
      </c>
      <c r="E18" s="26">
        <f t="shared" si="0"/>
        <v>-345.7142857142857</v>
      </c>
      <c r="F18" s="24">
        <f>F14-F15-F16-F17</f>
        <v>69</v>
      </c>
      <c r="G18" s="27">
        <f t="shared" si="1"/>
        <v>-3.5072463768115942</v>
      </c>
    </row>
    <row r="19" spans="1:7" ht="15" customHeight="1">
      <c r="A19" s="37" t="s">
        <v>25</v>
      </c>
      <c r="B19" s="43">
        <v>26870</v>
      </c>
      <c r="C19" s="43">
        <v>24555</v>
      </c>
      <c r="D19" s="44">
        <v>24048</v>
      </c>
      <c r="E19" s="39">
        <f t="shared" si="0"/>
        <v>97.93524740378741</v>
      </c>
      <c r="F19" s="44">
        <v>25150</v>
      </c>
      <c r="G19" s="40">
        <f t="shared" si="1"/>
        <v>0.956182902584493</v>
      </c>
    </row>
    <row r="20" spans="1:7" ht="15" customHeight="1">
      <c r="A20" s="23" t="s">
        <v>26</v>
      </c>
      <c r="B20" s="24">
        <v>530</v>
      </c>
      <c r="C20" s="24">
        <v>530</v>
      </c>
      <c r="D20" s="25">
        <v>541</v>
      </c>
      <c r="E20" s="26">
        <f t="shared" si="0"/>
        <v>102.07547169811322</v>
      </c>
      <c r="F20" s="25">
        <v>524</v>
      </c>
      <c r="G20" s="27">
        <f t="shared" si="1"/>
        <v>1.032442748091603</v>
      </c>
    </row>
    <row r="21" spans="1:7" ht="15" customHeight="1">
      <c r="A21" s="23" t="s">
        <v>27</v>
      </c>
      <c r="B21" s="26">
        <v>10046</v>
      </c>
      <c r="C21" s="26">
        <v>7000</v>
      </c>
      <c r="D21" s="25">
        <v>6641</v>
      </c>
      <c r="E21" s="26">
        <f t="shared" si="0"/>
        <v>94.87142857142857</v>
      </c>
      <c r="F21" s="25">
        <v>6471</v>
      </c>
      <c r="G21" s="27">
        <f t="shared" si="1"/>
        <v>1.0262710554782877</v>
      </c>
    </row>
    <row r="22" spans="1:10" ht="15" customHeight="1">
      <c r="A22" s="23" t="s">
        <v>28</v>
      </c>
      <c r="B22" s="24">
        <v>700</v>
      </c>
      <c r="C22" s="24">
        <v>600</v>
      </c>
      <c r="D22" s="25">
        <v>527</v>
      </c>
      <c r="E22" s="26">
        <f t="shared" si="0"/>
        <v>87.83333333333333</v>
      </c>
      <c r="F22" s="25">
        <v>546</v>
      </c>
      <c r="G22" s="27">
        <f t="shared" si="1"/>
        <v>0.9652014652014652</v>
      </c>
      <c r="J22" s="41"/>
    </row>
    <row r="23" spans="1:7" ht="15" customHeight="1">
      <c r="A23" s="23" t="s">
        <v>29</v>
      </c>
      <c r="B23" s="24">
        <v>0</v>
      </c>
      <c r="C23" s="24">
        <v>0</v>
      </c>
      <c r="D23" s="25">
        <v>0</v>
      </c>
      <c r="E23" s="26">
        <v>0</v>
      </c>
      <c r="F23" s="25">
        <v>0</v>
      </c>
      <c r="G23" s="27">
        <v>0</v>
      </c>
    </row>
    <row r="24" spans="1:7" ht="15" customHeight="1">
      <c r="A24" s="23" t="s">
        <v>30</v>
      </c>
      <c r="B24" s="24">
        <v>300</v>
      </c>
      <c r="C24" s="24">
        <v>1200</v>
      </c>
      <c r="D24" s="25">
        <v>1226</v>
      </c>
      <c r="E24" s="26">
        <f aca="true" t="shared" si="2" ref="E24:E33">D24/C24*100</f>
        <v>102.16666666666667</v>
      </c>
      <c r="F24" s="25">
        <v>1295</v>
      </c>
      <c r="G24" s="27">
        <f aca="true" t="shared" si="3" ref="G24:G33">D24/F24</f>
        <v>0.9467181467181467</v>
      </c>
    </row>
    <row r="25" spans="1:7" ht="15" customHeight="1">
      <c r="A25" s="23" t="s">
        <v>31</v>
      </c>
      <c r="B25" s="24">
        <v>250</v>
      </c>
      <c r="C25" s="24">
        <v>230</v>
      </c>
      <c r="D25" s="25">
        <v>225</v>
      </c>
      <c r="E25" s="26">
        <f t="shared" si="2"/>
        <v>97.82608695652173</v>
      </c>
      <c r="F25" s="25">
        <v>259</v>
      </c>
      <c r="G25" s="27">
        <f t="shared" si="3"/>
        <v>0.8687258687258688</v>
      </c>
    </row>
    <row r="26" spans="1:7" ht="15" customHeight="1">
      <c r="A26" s="23" t="s">
        <v>32</v>
      </c>
      <c r="B26" s="24">
        <v>30</v>
      </c>
      <c r="C26" s="24">
        <v>40</v>
      </c>
      <c r="D26" s="25">
        <v>35</v>
      </c>
      <c r="E26" s="26">
        <f t="shared" si="2"/>
        <v>87.5</v>
      </c>
      <c r="F26" s="25">
        <v>28</v>
      </c>
      <c r="G26" s="27">
        <f t="shared" si="3"/>
        <v>1.25</v>
      </c>
    </row>
    <row r="27" spans="1:7" ht="15" customHeight="1">
      <c r="A27" s="23" t="s">
        <v>33</v>
      </c>
      <c r="B27" s="45">
        <f>B19-B20-B21-B22-B24-B25-B26</f>
        <v>15014</v>
      </c>
      <c r="C27" s="45">
        <f>C19-C20-C21-C22-C24-C25-C26</f>
        <v>14955</v>
      </c>
      <c r="D27" s="46">
        <f>D19-D20-D21-D22-D24-D25-D26</f>
        <v>14853</v>
      </c>
      <c r="E27" s="26">
        <f t="shared" si="2"/>
        <v>99.31795386158475</v>
      </c>
      <c r="F27" s="46">
        <f>F19-F20-F21-F22-F24-F25-F26</f>
        <v>16027</v>
      </c>
      <c r="G27" s="27">
        <f t="shared" si="3"/>
        <v>0.9267486117177264</v>
      </c>
    </row>
    <row r="28" spans="1:7" ht="15" customHeight="1">
      <c r="A28" s="37" t="s">
        <v>34</v>
      </c>
      <c r="B28" s="39">
        <v>28037</v>
      </c>
      <c r="C28" s="39">
        <f>C29+C30+C31+C32+C33</f>
        <v>28195</v>
      </c>
      <c r="D28" s="38">
        <f>D29+D30+D31+D32+D33</f>
        <v>28209</v>
      </c>
      <c r="E28" s="39">
        <f t="shared" si="2"/>
        <v>100.04965419400602</v>
      </c>
      <c r="F28" s="38">
        <f>F29+F30+F31+F32+F33</f>
        <v>27961</v>
      </c>
      <c r="G28" s="40">
        <f t="shared" si="3"/>
        <v>1.008869496799113</v>
      </c>
    </row>
    <row r="29" spans="1:7" ht="15" customHeight="1">
      <c r="A29" s="23" t="s">
        <v>35</v>
      </c>
      <c r="B29" s="24">
        <v>2600</v>
      </c>
      <c r="C29" s="24">
        <v>2620</v>
      </c>
      <c r="D29" s="25">
        <v>2644</v>
      </c>
      <c r="E29" s="26">
        <f t="shared" si="2"/>
        <v>100.91603053435114</v>
      </c>
      <c r="F29" s="25">
        <v>2518</v>
      </c>
      <c r="G29" s="27">
        <f t="shared" si="3"/>
        <v>1.0500397140587767</v>
      </c>
    </row>
    <row r="30" spans="1:7" ht="15" customHeight="1">
      <c r="A30" s="23" t="s">
        <v>36</v>
      </c>
      <c r="B30" s="24">
        <v>18740</v>
      </c>
      <c r="C30" s="24">
        <v>18740</v>
      </c>
      <c r="D30" s="25">
        <v>18740</v>
      </c>
      <c r="E30" s="26">
        <f t="shared" si="2"/>
        <v>100</v>
      </c>
      <c r="F30" s="25">
        <v>18740</v>
      </c>
      <c r="G30" s="27">
        <f t="shared" si="3"/>
        <v>1</v>
      </c>
    </row>
    <row r="31" spans="1:7" ht="15" customHeight="1">
      <c r="A31" s="23" t="s">
        <v>37</v>
      </c>
      <c r="B31" s="26">
        <v>6500</v>
      </c>
      <c r="C31" s="26">
        <v>6518</v>
      </c>
      <c r="D31" s="25">
        <v>6518</v>
      </c>
      <c r="E31" s="26">
        <f t="shared" si="2"/>
        <v>100</v>
      </c>
      <c r="F31" s="25">
        <v>6506</v>
      </c>
      <c r="G31" s="27">
        <f t="shared" si="3"/>
        <v>1.0018444512757454</v>
      </c>
    </row>
    <row r="32" spans="1:7" ht="15" customHeight="1">
      <c r="A32" s="23" t="s">
        <v>38</v>
      </c>
      <c r="B32" s="24">
        <v>187</v>
      </c>
      <c r="C32" s="24">
        <v>187</v>
      </c>
      <c r="D32" s="46">
        <v>187</v>
      </c>
      <c r="E32" s="26">
        <f t="shared" si="2"/>
        <v>100</v>
      </c>
      <c r="F32" s="46">
        <v>187</v>
      </c>
      <c r="G32" s="27">
        <f t="shared" si="3"/>
        <v>1</v>
      </c>
    </row>
    <row r="33" spans="1:7" ht="15" customHeight="1">
      <c r="A33" s="23" t="s">
        <v>39</v>
      </c>
      <c r="B33" s="24">
        <v>10</v>
      </c>
      <c r="C33" s="24">
        <v>130</v>
      </c>
      <c r="D33" s="24">
        <v>120</v>
      </c>
      <c r="E33" s="26">
        <f t="shared" si="2"/>
        <v>92.3076923076923</v>
      </c>
      <c r="F33" s="24">
        <v>10</v>
      </c>
      <c r="G33" s="27">
        <f t="shared" si="3"/>
        <v>12</v>
      </c>
    </row>
    <row r="34" spans="1:7" s="47" customFormat="1" ht="15" customHeight="1">
      <c r="A34" s="37" t="s">
        <v>40</v>
      </c>
      <c r="B34" s="38">
        <v>0</v>
      </c>
      <c r="C34" s="38">
        <v>0</v>
      </c>
      <c r="D34" s="38">
        <v>0</v>
      </c>
      <c r="E34" s="26">
        <v>0</v>
      </c>
      <c r="F34" s="38">
        <v>0</v>
      </c>
      <c r="G34" s="27">
        <v>0</v>
      </c>
    </row>
    <row r="35" spans="1:7" ht="15" customHeight="1">
      <c r="A35" s="23" t="s">
        <v>41</v>
      </c>
      <c r="B35" s="48"/>
      <c r="C35" s="48"/>
      <c r="D35" s="25"/>
      <c r="E35" s="26"/>
      <c r="F35" s="25"/>
      <c r="G35" s="27"/>
    </row>
    <row r="36" spans="1:7" ht="15" customHeight="1">
      <c r="A36" s="49" t="s">
        <v>42</v>
      </c>
      <c r="B36" s="38">
        <f>651+330</f>
        <v>981</v>
      </c>
      <c r="C36" s="38">
        <f>C37+C38+C39</f>
        <v>3028</v>
      </c>
      <c r="D36" s="44">
        <f>D39+D38+D37</f>
        <v>3126</v>
      </c>
      <c r="E36" s="39">
        <f>D36/C36*100</f>
        <v>103.23645970937913</v>
      </c>
      <c r="F36" s="44">
        <f>F39+F38+F37</f>
        <v>337</v>
      </c>
      <c r="G36" s="40">
        <f>D36/F36</f>
        <v>9.275964391691394</v>
      </c>
    </row>
    <row r="37" spans="1:7" ht="15" customHeight="1">
      <c r="A37" s="23" t="s">
        <v>43</v>
      </c>
      <c r="B37" s="24"/>
      <c r="C37" s="24"/>
      <c r="D37" s="25"/>
      <c r="E37" s="39"/>
      <c r="F37" s="25"/>
      <c r="G37" s="27"/>
    </row>
    <row r="38" spans="1:7" ht="15" customHeight="1">
      <c r="A38" s="23" t="s">
        <v>44</v>
      </c>
      <c r="B38" s="24">
        <v>1</v>
      </c>
      <c r="C38" s="24">
        <v>5</v>
      </c>
      <c r="D38" s="25">
        <v>5</v>
      </c>
      <c r="E38" s="39">
        <f>D38/C38*100</f>
        <v>100</v>
      </c>
      <c r="F38" s="25">
        <v>14</v>
      </c>
      <c r="G38" s="27">
        <f>D38/F38</f>
        <v>0.35714285714285715</v>
      </c>
    </row>
    <row r="39" spans="1:7" ht="15" customHeight="1">
      <c r="A39" s="23" t="s">
        <v>45</v>
      </c>
      <c r="B39" s="24">
        <v>980</v>
      </c>
      <c r="C39" s="24">
        <v>3023</v>
      </c>
      <c r="D39" s="25">
        <f>4+91+2+3024</f>
        <v>3121</v>
      </c>
      <c r="E39" s="26">
        <f>D39/C39*100</f>
        <v>103.24181276877273</v>
      </c>
      <c r="F39" s="25">
        <v>323</v>
      </c>
      <c r="G39" s="27">
        <f>D39/F39</f>
        <v>9.662538699690403</v>
      </c>
    </row>
    <row r="40" spans="1:7" ht="15" customHeight="1">
      <c r="A40" s="37" t="s">
        <v>46</v>
      </c>
      <c r="B40" s="44">
        <f>B41+B42</f>
        <v>3009</v>
      </c>
      <c r="C40" s="44">
        <f>C41+C42</f>
        <v>3009</v>
      </c>
      <c r="D40" s="44">
        <f>D41+D42</f>
        <v>2863</v>
      </c>
      <c r="E40" s="39">
        <f>D40/C40*100</f>
        <v>95.14788966434031</v>
      </c>
      <c r="F40" s="44">
        <f>F41+F42</f>
        <v>2996</v>
      </c>
      <c r="G40" s="40">
        <f>D40/F40</f>
        <v>0.955607476635514</v>
      </c>
    </row>
    <row r="41" spans="1:7" ht="15" customHeight="1">
      <c r="A41" s="23" t="s">
        <v>47</v>
      </c>
      <c r="B41" s="24"/>
      <c r="C41" s="24"/>
      <c r="D41" s="25"/>
      <c r="E41" s="26"/>
      <c r="F41" s="25"/>
      <c r="G41" s="27"/>
    </row>
    <row r="42" spans="1:7" ht="15" customHeight="1" thickBot="1">
      <c r="A42" s="29" t="s">
        <v>48</v>
      </c>
      <c r="B42" s="50">
        <v>3009</v>
      </c>
      <c r="C42" s="50">
        <v>3009</v>
      </c>
      <c r="D42" s="51">
        <v>2863</v>
      </c>
      <c r="E42" s="52">
        <f>D42/C42*100</f>
        <v>95.14788966434031</v>
      </c>
      <c r="F42" s="51">
        <v>2996</v>
      </c>
      <c r="G42" s="31">
        <f>D42/F42</f>
        <v>0.955607476635514</v>
      </c>
    </row>
    <row r="43" spans="1:7" ht="15" customHeight="1" thickBot="1">
      <c r="A43" s="53"/>
      <c r="B43" s="54"/>
      <c r="C43" s="54"/>
      <c r="D43" s="15"/>
      <c r="E43" s="55" t="s">
        <v>49</v>
      </c>
      <c r="F43" s="15"/>
      <c r="G43" s="35" t="s">
        <v>49</v>
      </c>
    </row>
    <row r="44" spans="1:7" ht="15" customHeight="1">
      <c r="A44" s="56" t="s">
        <v>50</v>
      </c>
      <c r="B44" s="21">
        <f>B13-B7</f>
        <v>41247</v>
      </c>
      <c r="C44" s="21">
        <f>C13-C7</f>
        <v>39969</v>
      </c>
      <c r="D44" s="57">
        <f>D13-D7</f>
        <v>38761</v>
      </c>
      <c r="E44" s="36">
        <f>D44/C44*100</f>
        <v>96.97765768470565</v>
      </c>
      <c r="F44" s="57">
        <f>F13-F7</f>
        <v>38663</v>
      </c>
      <c r="G44" s="58">
        <f>D44/F44</f>
        <v>1.002534723120296</v>
      </c>
    </row>
    <row r="45" spans="1:7" ht="15" customHeight="1">
      <c r="A45" s="59" t="s">
        <v>51</v>
      </c>
      <c r="B45" s="45">
        <f>B46-B44</f>
        <v>-2642</v>
      </c>
      <c r="C45" s="45">
        <f>C46-C44</f>
        <v>-914</v>
      </c>
      <c r="D45" s="24">
        <f>D46-D44</f>
        <v>339</v>
      </c>
      <c r="E45" s="54"/>
      <c r="F45" s="24">
        <f>F46-F44</f>
        <v>179</v>
      </c>
      <c r="G45" s="60">
        <f>D45/F45</f>
        <v>1.893854748603352</v>
      </c>
    </row>
    <row r="46" spans="1:7" ht="15" customHeight="1" thickBot="1">
      <c r="A46" s="61" t="s">
        <v>59</v>
      </c>
      <c r="B46" s="62">
        <v>38605</v>
      </c>
      <c r="C46" s="62">
        <v>39055</v>
      </c>
      <c r="D46" s="63">
        <v>39100</v>
      </c>
      <c r="E46" s="26">
        <f>D46/C46*100</f>
        <v>100.11522212264754</v>
      </c>
      <c r="F46" s="63">
        <v>38842</v>
      </c>
      <c r="G46" s="64">
        <f>D46/F46</f>
        <v>1.0066422944235622</v>
      </c>
    </row>
    <row r="47" spans="1:7" ht="15" customHeight="1" thickBot="1">
      <c r="A47" s="78" t="s">
        <v>60</v>
      </c>
      <c r="B47" s="54"/>
      <c r="C47" s="54"/>
      <c r="D47" s="15"/>
      <c r="E47" s="65"/>
      <c r="F47" s="15"/>
      <c r="G47" s="35"/>
    </row>
    <row r="48" spans="1:7" ht="15" customHeight="1" thickBot="1">
      <c r="A48" s="66" t="s">
        <v>52</v>
      </c>
      <c r="B48" s="67">
        <v>75</v>
      </c>
      <c r="C48" s="67">
        <v>75</v>
      </c>
      <c r="D48" s="68">
        <v>67</v>
      </c>
      <c r="E48" s="69">
        <f>D48/C48*100</f>
        <v>89.33333333333333</v>
      </c>
      <c r="F48" s="68">
        <v>69</v>
      </c>
      <c r="G48" s="70">
        <f>D48/F48</f>
        <v>0.9710144927536232</v>
      </c>
    </row>
    <row r="49" spans="2:7" ht="15" customHeight="1">
      <c r="B49" s="54"/>
      <c r="E49" s="41"/>
      <c r="G49" s="71"/>
    </row>
    <row r="51" spans="1:7" s="74" customFormat="1" ht="15" customHeight="1">
      <c r="A51" s="72" t="s">
        <v>53</v>
      </c>
      <c r="B51" s="73"/>
      <c r="C51" s="72" t="s">
        <v>54</v>
      </c>
      <c r="D51" s="72"/>
      <c r="F51" s="74" t="s">
        <v>55</v>
      </c>
      <c r="G51" s="75"/>
    </row>
    <row r="52" spans="1:7" s="74" customFormat="1" ht="15" customHeight="1">
      <c r="A52" s="72" t="s">
        <v>56</v>
      </c>
      <c r="B52" s="73"/>
      <c r="C52" s="72"/>
      <c r="D52" s="72"/>
      <c r="G52" s="75"/>
    </row>
    <row r="53" spans="1:4" ht="15" customHeight="1">
      <c r="A53" s="15"/>
      <c r="B53" s="15"/>
      <c r="C53" s="15"/>
      <c r="D53" s="15"/>
    </row>
    <row r="54" spans="1:4" ht="15" customHeight="1">
      <c r="A54" s="15"/>
      <c r="B54" s="15"/>
      <c r="C54" s="15"/>
      <c r="D54" s="15"/>
    </row>
    <row r="55" spans="1:4" ht="15" customHeight="1">
      <c r="A55" s="15"/>
      <c r="B55" s="15"/>
      <c r="C55" s="15"/>
      <c r="D55" s="15"/>
    </row>
    <row r="56" spans="1:4" ht="15" customHeight="1">
      <c r="A56" s="77"/>
      <c r="B56" s="15"/>
      <c r="C56" s="15"/>
      <c r="D56" s="15"/>
    </row>
    <row r="57" spans="1:4" ht="15" customHeight="1">
      <c r="A57" s="15"/>
      <c r="B57" s="15"/>
      <c r="C57" s="15"/>
      <c r="D57" s="15"/>
    </row>
    <row r="58" spans="1:4" ht="15" customHeight="1">
      <c r="A58" s="15"/>
      <c r="B58" s="15"/>
      <c r="C58" s="15"/>
      <c r="D58" s="15"/>
    </row>
    <row r="59" spans="1:4" ht="15" customHeight="1">
      <c r="A59" s="15"/>
      <c r="B59" s="15"/>
      <c r="C59" s="15"/>
      <c r="D59" s="15"/>
    </row>
    <row r="60" spans="1:4" ht="15" customHeight="1">
      <c r="A60" s="15"/>
      <c r="B60" s="15"/>
      <c r="C60" s="15"/>
      <c r="D60" s="15"/>
    </row>
    <row r="61" spans="1:4" ht="15" customHeight="1">
      <c r="A61" s="15"/>
      <c r="B61" s="15"/>
      <c r="C61" s="15"/>
      <c r="D61" s="15"/>
    </row>
    <row r="62" spans="1:4" ht="15" customHeight="1">
      <c r="A62" s="15"/>
      <c r="B62" s="15"/>
      <c r="C62" s="15"/>
      <c r="D62" s="15"/>
    </row>
    <row r="63" spans="1:4" ht="15" customHeight="1">
      <c r="A63" s="15"/>
      <c r="B63" s="15"/>
      <c r="C63" s="15"/>
      <c r="D63" s="15"/>
    </row>
    <row r="64" spans="1:4" ht="15" customHeight="1">
      <c r="A64" s="15"/>
      <c r="B64" s="15"/>
      <c r="C64" s="15"/>
      <c r="D64" s="15"/>
    </row>
    <row r="65" spans="1:4" ht="15" customHeight="1">
      <c r="A65" s="15"/>
      <c r="B65" s="15"/>
      <c r="C65" s="15"/>
      <c r="D65" s="15"/>
    </row>
    <row r="66" spans="1:4" ht="15" customHeight="1">
      <c r="A66" s="15"/>
      <c r="B66" s="15"/>
      <c r="C66" s="15"/>
      <c r="D66" s="15"/>
    </row>
    <row r="67" spans="1:4" ht="15" customHeight="1">
      <c r="A67" s="15"/>
      <c r="B67" s="15"/>
      <c r="C67" s="15"/>
      <c r="D67" s="15"/>
    </row>
    <row r="68" spans="1:4" ht="15" customHeight="1">
      <c r="A68" s="15"/>
      <c r="B68" s="15"/>
      <c r="C68" s="15"/>
      <c r="D68" s="15"/>
    </row>
    <row r="69" spans="1:4" ht="15" customHeight="1">
      <c r="A69" s="15"/>
      <c r="B69" s="15"/>
      <c r="C69" s="15"/>
      <c r="D69" s="15"/>
    </row>
    <row r="70" spans="1:4" ht="15" customHeight="1">
      <c r="A70" s="15"/>
      <c r="B70" s="15"/>
      <c r="C70" s="15"/>
      <c r="D70" s="15"/>
    </row>
    <row r="71" spans="1:4" ht="15" customHeight="1">
      <c r="A71" s="15"/>
      <c r="B71" s="15"/>
      <c r="C71" s="15"/>
      <c r="D71" s="15"/>
    </row>
    <row r="72" spans="1:4" ht="15" customHeight="1">
      <c r="A72" s="15"/>
      <c r="B72" s="15"/>
      <c r="C72" s="15"/>
      <c r="D72" s="15"/>
    </row>
    <row r="73" spans="1:4" ht="15" customHeight="1">
      <c r="A73" s="15"/>
      <c r="B73" s="15"/>
      <c r="C73" s="15"/>
      <c r="D73" s="15"/>
    </row>
    <row r="74" spans="1:4" ht="15" customHeight="1">
      <c r="A74" s="15"/>
      <c r="B74" s="15"/>
      <c r="C74" s="15"/>
      <c r="D74" s="15"/>
    </row>
    <row r="75" spans="1:4" ht="15" customHeight="1">
      <c r="A75" s="15"/>
      <c r="B75" s="15"/>
      <c r="C75" s="15"/>
      <c r="D75" s="15"/>
    </row>
    <row r="76" spans="1:4" ht="15" customHeight="1">
      <c r="A76" s="15"/>
      <c r="B76" s="15"/>
      <c r="C76" s="15"/>
      <c r="D76" s="15"/>
    </row>
    <row r="77" spans="1:4" ht="15" customHeight="1">
      <c r="A77" s="15"/>
      <c r="B77" s="15"/>
      <c r="C77" s="15"/>
      <c r="D77" s="15"/>
    </row>
    <row r="78" spans="1:4" ht="15" customHeight="1">
      <c r="A78" s="15"/>
      <c r="B78" s="15"/>
      <c r="C78" s="15"/>
      <c r="D78" s="15"/>
    </row>
    <row r="79" spans="1:4" ht="15" customHeight="1">
      <c r="A79" s="15"/>
      <c r="B79" s="15"/>
      <c r="C79" s="15"/>
      <c r="D79" s="15"/>
    </row>
    <row r="80" spans="1:4" ht="15" customHeight="1">
      <c r="A80" s="15"/>
      <c r="B80" s="15"/>
      <c r="C80" s="15"/>
      <c r="D80" s="15"/>
    </row>
    <row r="81" spans="1:4" ht="15" customHeight="1">
      <c r="A81" s="15"/>
      <c r="B81" s="15"/>
      <c r="C81" s="15"/>
      <c r="D81" s="15"/>
    </row>
    <row r="82" spans="1:4" ht="15" customHeight="1">
      <c r="A82" s="15"/>
      <c r="B82" s="15"/>
      <c r="C82" s="15"/>
      <c r="D82" s="15"/>
    </row>
    <row r="83" spans="1:4" ht="15" customHeight="1">
      <c r="A83" s="15"/>
      <c r="B83" s="15"/>
      <c r="C83" s="15"/>
      <c r="D83" s="15"/>
    </row>
    <row r="84" spans="1:4" ht="15" customHeight="1">
      <c r="A84" s="15"/>
      <c r="B84" s="15"/>
      <c r="C84" s="15"/>
      <c r="D84" s="15"/>
    </row>
    <row r="85" spans="1:4" ht="15" customHeight="1">
      <c r="A85" s="15"/>
      <c r="B85" s="15"/>
      <c r="C85" s="15"/>
      <c r="D85" s="15"/>
    </row>
    <row r="86" spans="1:4" ht="15" customHeight="1">
      <c r="A86" s="15"/>
      <c r="B86" s="15"/>
      <c r="C86" s="15"/>
      <c r="D86" s="15"/>
    </row>
    <row r="87" spans="1:4" ht="15" customHeight="1">
      <c r="A87" s="15"/>
      <c r="B87" s="15"/>
      <c r="C87" s="15"/>
      <c r="D87" s="15"/>
    </row>
    <row r="88" spans="1:4" ht="15" customHeight="1">
      <c r="A88" s="15"/>
      <c r="B88" s="15"/>
      <c r="C88" s="15"/>
      <c r="D88" s="15"/>
    </row>
    <row r="89" spans="1:4" ht="15" customHeight="1">
      <c r="A89" s="15"/>
      <c r="B89" s="15"/>
      <c r="C89" s="15"/>
      <c r="D89" s="15"/>
    </row>
    <row r="90" spans="1:4" ht="15" customHeight="1">
      <c r="A90" s="15"/>
      <c r="B90" s="15"/>
      <c r="C90" s="15"/>
      <c r="D90" s="15"/>
    </row>
    <row r="91" spans="1:4" ht="15" customHeight="1">
      <c r="A91" s="15"/>
      <c r="B91" s="15"/>
      <c r="C91" s="15"/>
      <c r="D91" s="15"/>
    </row>
    <row r="92" spans="1:4" ht="15" customHeight="1">
      <c r="A92" s="15"/>
      <c r="B92" s="15"/>
      <c r="C92" s="15"/>
      <c r="D92" s="15"/>
    </row>
    <row r="93" spans="1:4" ht="15" customHeight="1">
      <c r="A93" s="15"/>
      <c r="B93" s="15"/>
      <c r="C93" s="15"/>
      <c r="D93" s="15"/>
    </row>
    <row r="94" spans="1:4" ht="15" customHeight="1">
      <c r="A94" s="15"/>
      <c r="B94" s="15"/>
      <c r="C94" s="15"/>
      <c r="D94" s="15"/>
    </row>
    <row r="95" spans="1:4" ht="15" customHeight="1">
      <c r="A95" s="15"/>
      <c r="B95" s="15"/>
      <c r="C95" s="15"/>
      <c r="D95" s="15"/>
    </row>
    <row r="96" spans="1:4" ht="15" customHeight="1">
      <c r="A96" s="15"/>
      <c r="B96" s="15"/>
      <c r="C96" s="15"/>
      <c r="D96" s="15"/>
    </row>
    <row r="97" spans="1:4" ht="15" customHeight="1">
      <c r="A97" s="15"/>
      <c r="B97" s="15"/>
      <c r="C97" s="15"/>
      <c r="D97" s="15"/>
    </row>
    <row r="98" spans="1:4" ht="15" customHeight="1">
      <c r="A98" s="15"/>
      <c r="B98" s="15"/>
      <c r="C98" s="15"/>
      <c r="D98" s="15"/>
    </row>
    <row r="99" spans="1:4" ht="15" customHeight="1">
      <c r="A99" s="15"/>
      <c r="B99" s="15"/>
      <c r="C99" s="15"/>
      <c r="D99" s="15"/>
    </row>
  </sheetData>
  <sheetProtection/>
  <printOptions/>
  <pageMargins left="0.4330708661417323" right="0.2362204724409449" top="0.45" bottom="0.59" header="0.41" footer="0.57"/>
  <pageSetup horizontalDpi="300" verticalDpi="300" orientation="portrait" paperSize="9" r:id="rId2"/>
  <headerFooter alignWithMargins="0">
    <oddHeader>&amp;L&amp;C&amp;"Helvetica CE,Bold"&amp;14
&amp;R</oddHeader>
    <oddFooter>&amp;L&amp;C&amp;"Charcoal CE,Regular"
&amp;"Helvetica CE,Regular"&amp;9
&amp;R&amp;"Charcoal CE,Regular"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cp:lastPrinted>2013-01-28T12:35:41Z</cp:lastPrinted>
  <dcterms:created xsi:type="dcterms:W3CDTF">2013-01-28T10:41:05Z</dcterms:created>
  <dcterms:modified xsi:type="dcterms:W3CDTF">2013-01-29T14:42:24Z</dcterms:modified>
  <cp:category/>
  <cp:version/>
  <cp:contentType/>
  <cp:contentStatus/>
</cp:coreProperties>
</file>